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1760" tabRatio="831" activeTab="2"/>
  </bookViews>
  <sheets>
    <sheet name="1.1" sheetId="1" r:id="rId1"/>
    <sheet name="1.2" sheetId="2" r:id="rId2"/>
    <sheet name="2016-2018" sheetId="3" r:id="rId3"/>
    <sheet name="1.3" sheetId="4" r:id="rId4"/>
    <sheet name="2.1" sheetId="5" r:id="rId5"/>
    <sheet name="2.2" sheetId="6" r:id="rId6"/>
    <sheet name="2.3" sheetId="7" r:id="rId7"/>
    <sheet name="2018-2022 2.4" sheetId="8" r:id="rId8"/>
    <sheet name="3.1" sheetId="9" r:id="rId9"/>
    <sheet name="3.2" sheetId="10" r:id="rId10"/>
    <sheet name="3.3" sheetId="11" r:id="rId11"/>
    <sheet name="4.1" sheetId="12" r:id="rId12"/>
    <sheet name="4.2" sheetId="13" r:id="rId13"/>
    <sheet name="5.1" sheetId="14" r:id="rId14"/>
    <sheet name="8.1" sheetId="15" r:id="rId15"/>
    <sheet name="8.2" sheetId="16" r:id="rId16"/>
    <sheet name="8.3" sheetId="17" r:id="rId17"/>
    <sheet name="Лист1" sheetId="18" r:id="rId18"/>
  </sheets>
  <definedNames>
    <definedName name="TABLE" localSheetId="0">'1.1'!#REF!</definedName>
    <definedName name="TABLE" localSheetId="1">'1.2'!#REF!</definedName>
    <definedName name="TABLE" localSheetId="3">'1.3'!#REF!</definedName>
    <definedName name="TABLE" localSheetId="4">'2.1'!#REF!</definedName>
    <definedName name="TABLE" localSheetId="5">'2.2'!#REF!</definedName>
    <definedName name="TABLE" localSheetId="6">'2.3'!#REF!</definedName>
    <definedName name="TABLE" localSheetId="2">'2016-2018'!#REF!</definedName>
    <definedName name="TABLE" localSheetId="7">'2018-2022 2.4'!#REF!</definedName>
    <definedName name="TABLE" localSheetId="8">'3.1'!#REF!</definedName>
    <definedName name="TABLE" localSheetId="9">'3.2'!#REF!</definedName>
    <definedName name="TABLE" localSheetId="10">'3.3'!#REF!</definedName>
    <definedName name="TABLE" localSheetId="11">'4.1'!#REF!</definedName>
    <definedName name="TABLE" localSheetId="12">'4.2'!#REF!</definedName>
    <definedName name="TABLE" localSheetId="13">'5.1'!#REF!</definedName>
    <definedName name="TABLE" localSheetId="14">'8.1'!#REF!</definedName>
    <definedName name="TABLE" localSheetId="15">'8.2'!#REF!</definedName>
    <definedName name="TABLE" localSheetId="16">'8.3'!#REF!</definedName>
    <definedName name="TABLE_2" localSheetId="0">'1.1'!#REF!</definedName>
    <definedName name="TABLE_2" localSheetId="1">'1.2'!#REF!</definedName>
    <definedName name="TABLE_2" localSheetId="3">'1.3'!#REF!</definedName>
    <definedName name="TABLE_2" localSheetId="4">'2.1'!#REF!</definedName>
    <definedName name="TABLE_2" localSheetId="5">'2.2'!#REF!</definedName>
    <definedName name="TABLE_2" localSheetId="6">'2.3'!#REF!</definedName>
    <definedName name="TABLE_2" localSheetId="2">'2016-2018'!#REF!</definedName>
    <definedName name="TABLE_2" localSheetId="7">'2018-2022 2.4'!#REF!</definedName>
    <definedName name="TABLE_2" localSheetId="8">'3.1'!#REF!</definedName>
    <definedName name="TABLE_2" localSheetId="9">'3.2'!#REF!</definedName>
    <definedName name="TABLE_2" localSheetId="10">'3.3'!#REF!</definedName>
    <definedName name="TABLE_2" localSheetId="11">'4.1'!#REF!</definedName>
    <definedName name="TABLE_2" localSheetId="12">'4.2'!#REF!</definedName>
    <definedName name="TABLE_2" localSheetId="13">'5.1'!#REF!</definedName>
    <definedName name="TABLE_2" localSheetId="14">'8.1'!#REF!</definedName>
    <definedName name="TABLE_2" localSheetId="15">'8.2'!#REF!</definedName>
    <definedName name="TABLE_2" localSheetId="16">'8.3'!#REF!</definedName>
    <definedName name="_xlnm.Print_Area" localSheetId="0">'1.1'!$A$1:$C$31</definedName>
    <definedName name="_xlnm.Print_Area" localSheetId="1">'1.2'!$A$1:$B$16</definedName>
    <definedName name="_xlnm.Print_Area" localSheetId="3">'1.3'!$A$1:$H$19</definedName>
    <definedName name="_xlnm.Print_Area" localSheetId="4">'2.1'!$A$1:$F$39</definedName>
    <definedName name="_xlnm.Print_Area" localSheetId="5">'2.2'!$A$1:$F$31</definedName>
    <definedName name="_xlnm.Print_Area" localSheetId="6">'2.3'!$A$1:$F$43</definedName>
    <definedName name="_xlnm.Print_Area" localSheetId="2">'2016-2018'!$A$1:$F$19</definedName>
    <definedName name="_xlnm.Print_Area" localSheetId="7">'2018-2022 2.4'!$A$1:$CX$59</definedName>
    <definedName name="_xlnm.Print_Area" localSheetId="8">'3.1'!$A$1:$B$20</definedName>
    <definedName name="_xlnm.Print_Area" localSheetId="9">'3.2'!$A$1:$B$22</definedName>
    <definedName name="_xlnm.Print_Area" localSheetId="10">'3.3'!$A$1:$B$21</definedName>
    <definedName name="_xlnm.Print_Area" localSheetId="11">'4.1'!$A$1:$C$23</definedName>
    <definedName name="_xlnm.Print_Area" localSheetId="12">'4.2'!$A$1:$C$19</definedName>
    <definedName name="_xlnm.Print_Area" localSheetId="13">'5.1'!$A$1:$B$16</definedName>
    <definedName name="_xlnm.Print_Area" localSheetId="14">'8.1'!$A$1:$FQ$30</definedName>
    <definedName name="_xlnm.Print_Area" localSheetId="15">'8.2'!$A$1:$C$14</definedName>
    <definedName name="_xlnm.Print_Area" localSheetId="16">'8.3'!$A$1:$C$18</definedName>
  </definedNames>
  <calcPr fullCalcOnLoad="1"/>
</workbook>
</file>

<file path=xl/sharedStrings.xml><?xml version="1.0" encoding="utf-8"?>
<sst xmlns="http://schemas.openxmlformats.org/spreadsheetml/2006/main" count="519" uniqueCount="268">
  <si>
    <t>(Образец)</t>
  </si>
  <si>
    <t>Должность</t>
  </si>
  <si>
    <t>Ф.И.О.</t>
  </si>
  <si>
    <t>Подпись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</si>
  <si>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</si>
  <si>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</si>
  <si>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</si>
  <si>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</si>
  <si>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</si>
  <si>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</si>
  <si>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 xml:space="preserve">за </t>
  </si>
  <si>
    <t xml:space="preserve"> год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</si>
  <si>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</si>
  <si>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</si>
  <si>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</si>
  <si>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</si>
  <si>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</si>
  <si>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</si>
  <si>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</si>
  <si>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</si>
  <si>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</si>
  <si>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</si>
  <si>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</si>
  <si>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</si>
  <si>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</si>
  <si>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</si>
  <si>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Директор </t>
  </si>
  <si>
    <r>
  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</si>
  <si>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</si>
  <si>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</si>
  <si>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</si>
  <si>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годы: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</si>
  <si>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</si>
  <si>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Директор</t>
  </si>
  <si>
    <t>Форма 2.1 - Расчет значения индикатора информативности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</si>
  <si>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</si>
  <si>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</si>
  <si>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</si>
  <si>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</si>
  <si>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</si>
  <si>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</si>
  <si>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</si>
  <si>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</si>
  <si>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</si>
  <si>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</si>
  <si>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</si>
  <si>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</si>
  <si>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</si>
  <si>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</si>
  <si>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</si>
  <si>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</si>
  <si>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</si>
  <si>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</si>
  <si>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</si>
  <si>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</si>
  <si>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</si>
  <si>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</si>
  <si>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</si>
  <si>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</si>
  <si>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</si>
  <si>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</si>
  <si>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</si>
  <si>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</si>
  <si>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</si>
  <si>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</si>
  <si>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</si>
  <si>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</si>
  <si>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</si>
  <si>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</si>
  <si>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</si>
  <si>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</si>
  <si>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</si>
  <si>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</si>
  <si>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</si>
  <si>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</si>
  <si>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</si>
  <si>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</si>
  <si>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</si>
  <si>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</si>
  <si>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</si>
  <si>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</si>
  <si>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</si>
  <si>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</si>
  <si>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</si>
  <si>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</si>
  <si>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</si>
  <si>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</si>
  <si>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</si>
  <si>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</si>
  <si>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</si>
  <si>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</si>
  <si>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</si>
  <si>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</si>
  <si>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</si>
  <si>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</si>
  <si>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</si>
  <si>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</si>
  <si>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</si>
  <si>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</si>
  <si>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</si>
  <si>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</si>
  <si>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</si>
  <si>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</si>
  <si>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</si>
  <si>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</si>
  <si>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</si>
  <si>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(в ред. Приказа Минэнерго России</t>
  </si>
  <si>
    <t>от 27.10.2014 № 779)</t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</si>
  <si>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</si>
  <si>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</rPr>
      <t>2</t>
    </r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</si>
  <si>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</si>
  <si>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</si>
  <si>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</si>
  <si>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</si>
  <si>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</si>
  <si>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</si>
  <si>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</si>
  <si>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</si>
  <si>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</si>
  <si>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</si>
  <si>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</si>
  <si>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</si>
  <si>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</si>
  <si>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</si>
  <si>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</si>
  <si>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1.3. 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</si>
  <si>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</si>
  <si>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</si>
  <si>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</si>
  <si>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</si>
  <si>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</si>
  <si>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</si>
  <si>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</si>
  <si>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</si>
  <si>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</si>
  <si>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</si>
  <si>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</si>
  <si>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</si>
  <si>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</si>
  <si>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</si>
  <si>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</si>
  <si>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</si>
  <si>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</si>
  <si>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</si>
  <si>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</si>
  <si>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</si>
  <si>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</si>
  <si>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</si>
  <si>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</si>
  <si>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</si>
  <si>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</si>
  <si>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</si>
  <si>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Форма 4.1 - Показатели уровня надежности и уровня качества оказываемых 
услуг электросетевой организации</t>
  </si>
  <si>
    <t>№ формулы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</si>
  <si>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</si>
  <si>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</si>
  <si>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</si>
  <si>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</si>
  <si>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</si>
  <si>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</si>
  <si>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</si>
  <si>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</si>
  <si>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</si>
  <si>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</si>
  <si>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</si>
  <si>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</si>
  <si>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</si>
  <si>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</si>
  <si>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</si>
  <si>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</si>
  <si>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</si>
  <si>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</si>
  <si>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</t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</si>
  <si>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</si>
  <si>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</si>
  <si>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</si>
  <si>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</si>
  <si>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</si>
  <si>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</si>
  <si>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</si>
  <si>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</si>
  <si>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</si>
  <si>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</si>
  <si>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</si>
  <si>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</si>
  <si>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</si>
  <si>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</si>
  <si>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</si>
  <si>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</si>
  <si>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</si>
  <si>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</si>
  <si>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</si>
  <si>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</si>
  <si>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</si>
  <si>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</si>
  <si>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</si>
  <si>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</si>
  <si>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</si>
  <si>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</si>
  <si>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</si>
  <si>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</si>
  <si>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</si>
  <si>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</si>
  <si>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</si>
  <si>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</si>
  <si>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</si>
  <si>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</si>
  <si>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</si>
  <si>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</si>
  <si>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</si>
  <si>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</si>
  <si>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</si>
  <si>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</si>
  <si>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</si>
  <si>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</si>
  <si>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</si>
  <si>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</si>
  <si>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</si>
  <si>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</si>
  <si>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№
п/п</t>
  </si>
  <si>
    <t>Наименование составляющей показателя</t>
  </si>
  <si>
    <t>Метод определения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</si>
  <si>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</si>
  <si>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Сумма произведений по столбцу 32 
и столбцу 33 Формы 8.1
(∑ столбец 32 * столбец 33)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</si>
  <si>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</si>
  <si>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</si>
  <si>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</si>
  <si>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</si>
  <si>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</si>
  <si>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</si>
  <si>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</si>
  <si>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</si>
  <si>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</si>
  <si>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территориальными сетевыми организациями 
(Птсо)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</si>
  <si>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</t>
    </r>
  </si>
  <si>
    <t>2016</t>
  </si>
  <si>
    <t>&lt;1&gt;В том числе на основе базы актов расследования технологических нарушений за соответствующий месяц</t>
  </si>
  <si>
    <t xml:space="preserve">Обосновывающие 
данные для расчета &lt;1&gt; </t>
  </si>
  <si>
    <t>ООО "СамараСеть"</t>
  </si>
  <si>
    <t>Директор                                                                    Сарычев А.И.</t>
  </si>
  <si>
    <t>Директор                                                                  Сарычев А.И.</t>
  </si>
  <si>
    <t>Директор                                                Сарычев А.И.</t>
  </si>
  <si>
    <t>Директор                                             Сарычев А.И.</t>
  </si>
  <si>
    <t>Директор                                                                          Сарычев А.И.</t>
  </si>
  <si>
    <t>Директор                                                                         Сарычев А.И.</t>
  </si>
  <si>
    <t>Сарычев А.И.</t>
  </si>
  <si>
    <t>Директор                                                                     Сарычев А.И.</t>
  </si>
  <si>
    <t>Директор                                                     Сарычев А.И.</t>
  </si>
  <si>
    <t>Директор                                                                                            Сарычев А.И.</t>
  </si>
  <si>
    <t>3.1</t>
  </si>
  <si>
    <t>ООО "СамараСеть" является ТСО</t>
  </si>
  <si>
    <t>2017</t>
  </si>
  <si>
    <t>2018</t>
  </si>
  <si>
    <t>за 2016 год</t>
  </si>
  <si>
    <t>2019</t>
  </si>
  <si>
    <t>2020</t>
  </si>
  <si>
    <t>2021</t>
  </si>
  <si>
    <t>2022</t>
  </si>
  <si>
    <t>2016 год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</si>
  <si>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2016 год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</si>
  <si>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2016 год</t>
  </si>
  <si>
    <t>Форма 5.1 - Отчетные данные по выполнению заявок на технологическое присоединение к сети, в период 2016 год</t>
  </si>
  <si>
    <t>Максимальное за расчетный период 2016 г. точек присоединения</t>
  </si>
  <si>
    <t>1-35проц</t>
  </si>
  <si>
    <t>1+35 проц</t>
  </si>
  <si>
    <t>показатель достигнут</t>
  </si>
  <si>
    <t>показатель достигнут со значительным улучшением</t>
  </si>
  <si>
    <r>
      <t xml:space="preserve">Плановые значения показателей надежности и качества услуг на каждый расчетный период регулирования 
в пределах долгосрочного периода регулирования 2016-2018 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</si>
</sst>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vertical="center" wrapText="1"/>
    </xf>
    <xf numFmtId="0" fontId="10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justify"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left"/>
    </xf>
    <xf numFmtId="175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174" fontId="3" fillId="0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3" fillId="0" borderId="16" xfId="0" applyNumberFormat="1" applyFont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4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C27"/>
  <sheetViews>
    <sheetView view="pageBreakPreview" zoomScaleSheetLayoutView="100" zoomScalePageLayoutView="0" workbookViewId="0" topLeftCell="A1">
      <selection activeCell="A19" sqref="A19:IV20"/>
    </sheetView>
  </sheetViews>
  <sheetFormatPr defaultColWidth="0.875" defaultRowHeight="12.75"/>
  <cols>
    <col min="1" max="1" width="20.625" style="4" customWidth="1"/>
    <col min="2" max="2" width="20.25390625" style="4" customWidth="1"/>
    <col min="3" max="3" width="37.00390625" style="4" customWidth="1"/>
    <col min="4" max="16384" width="0.875" style="4" customWidth="1"/>
  </cols>
  <sheetData>
    <row r="1" s="1" customFormat="1" ht="15.75"/>
    <row r="2" s="1" customFormat="1" ht="15.75"/>
    <row r="3" spans="1:3" s="1" customFormat="1" ht="15.75">
      <c r="A3" s="108" t="s">
        <v>8</v>
      </c>
      <c r="B3" s="108"/>
      <c r="C3" s="108"/>
    </row>
    <row r="4" spans="1:3" s="1" customFormat="1" ht="15.75">
      <c r="A4" s="108" t="s">
        <v>9</v>
      </c>
      <c r="B4" s="108"/>
      <c r="C4" s="108"/>
    </row>
    <row r="5" spans="1:3" s="1" customFormat="1" ht="15.75">
      <c r="A5" s="108" t="s">
        <v>253</v>
      </c>
      <c r="B5" s="108"/>
      <c r="C5" s="108"/>
    </row>
    <row r="6" s="1" customFormat="1" ht="15.75"/>
    <row r="7" spans="1:3" s="1" customFormat="1" ht="15.75">
      <c r="A7" s="107" t="s">
        <v>238</v>
      </c>
      <c r="B7" s="107"/>
      <c r="C7" s="107"/>
    </row>
    <row r="8" ht="21" customHeight="1"/>
    <row r="9" spans="1:3" s="5" customFormat="1" ht="63.75" customHeight="1">
      <c r="A9" s="76" t="s">
        <v>237</v>
      </c>
      <c r="B9" s="76" t="s">
        <v>12</v>
      </c>
      <c r="C9" s="76" t="s">
        <v>13</v>
      </c>
    </row>
    <row r="10" spans="1:3" ht="15">
      <c r="A10" s="77">
        <v>1</v>
      </c>
      <c r="B10" s="77">
        <v>2</v>
      </c>
      <c r="C10" s="77">
        <v>3</v>
      </c>
    </row>
    <row r="11" spans="1:3" s="5" customFormat="1" ht="16.5" customHeight="1">
      <c r="A11" s="78" t="s">
        <v>14</v>
      </c>
      <c r="B11" s="36">
        <v>0</v>
      </c>
      <c r="C11" s="72">
        <v>183</v>
      </c>
    </row>
    <row r="12" spans="1:3" s="5" customFormat="1" ht="15.75" customHeight="1">
      <c r="A12" s="78" t="s">
        <v>15</v>
      </c>
      <c r="B12" s="36">
        <v>0</v>
      </c>
      <c r="C12" s="72">
        <v>183</v>
      </c>
    </row>
    <row r="13" spans="1:3" s="5" customFormat="1" ht="15">
      <c r="A13" s="78" t="s">
        <v>16</v>
      </c>
      <c r="B13" s="36">
        <v>0</v>
      </c>
      <c r="C13" s="72">
        <v>183</v>
      </c>
    </row>
    <row r="14" spans="1:3" ht="15">
      <c r="A14" s="78" t="s">
        <v>17</v>
      </c>
      <c r="B14" s="36">
        <v>0</v>
      </c>
      <c r="C14" s="72">
        <v>183</v>
      </c>
    </row>
    <row r="15" spans="1:3" s="1" customFormat="1" ht="15.75">
      <c r="A15" s="78" t="s">
        <v>18</v>
      </c>
      <c r="B15" s="36">
        <v>0</v>
      </c>
      <c r="C15" s="72">
        <v>183</v>
      </c>
    </row>
    <row r="16" spans="1:3" s="3" customFormat="1" ht="13.5" customHeight="1">
      <c r="A16" s="78" t="s">
        <v>19</v>
      </c>
      <c r="B16" s="36">
        <v>0</v>
      </c>
      <c r="C16" s="72">
        <v>178</v>
      </c>
    </row>
    <row r="17" spans="1:3" s="3" customFormat="1" ht="13.5" customHeight="1">
      <c r="A17" s="78" t="s">
        <v>20</v>
      </c>
      <c r="B17" s="36">
        <v>0</v>
      </c>
      <c r="C17" s="72">
        <v>178</v>
      </c>
    </row>
    <row r="18" spans="1:3" s="3" customFormat="1" ht="13.5" customHeight="1">
      <c r="A18" s="78" t="s">
        <v>21</v>
      </c>
      <c r="B18" s="36">
        <v>0</v>
      </c>
      <c r="C18" s="72">
        <v>196</v>
      </c>
    </row>
    <row r="19" spans="1:3" ht="15">
      <c r="A19" s="78" t="s">
        <v>22</v>
      </c>
      <c r="B19" s="36">
        <v>0</v>
      </c>
      <c r="C19" s="72">
        <v>270</v>
      </c>
    </row>
    <row r="20" spans="1:3" ht="15">
      <c r="A20" s="78" t="s">
        <v>23</v>
      </c>
      <c r="B20" s="36">
        <v>0</v>
      </c>
      <c r="C20" s="72">
        <v>270</v>
      </c>
    </row>
    <row r="21" spans="1:3" ht="15">
      <c r="A21" s="78" t="s">
        <v>24</v>
      </c>
      <c r="B21" s="36">
        <v>0</v>
      </c>
      <c r="C21" s="72">
        <v>258</v>
      </c>
    </row>
    <row r="22" spans="1:3" ht="15">
      <c r="A22" s="78" t="s">
        <v>25</v>
      </c>
      <c r="B22" s="36">
        <v>0</v>
      </c>
      <c r="C22" s="72">
        <v>258</v>
      </c>
    </row>
    <row r="24" spans="1:3" ht="15.75">
      <c r="A24" s="106" t="s">
        <v>239</v>
      </c>
      <c r="B24" s="106"/>
      <c r="C24" s="106"/>
    </row>
    <row r="25" spans="1:3" ht="15">
      <c r="A25" s="105"/>
      <c r="B25" s="105"/>
      <c r="C25" s="6"/>
    </row>
    <row r="26" spans="1:3" ht="36" customHeight="1">
      <c r="A26" s="104" t="s">
        <v>236</v>
      </c>
      <c r="B26" s="104"/>
      <c r="C26" s="104"/>
    </row>
    <row r="27" spans="1:3" ht="15">
      <c r="A27" s="8"/>
      <c r="B27" s="8"/>
      <c r="C27" s="8"/>
    </row>
  </sheetData>
  <sheetProtection/>
  <mergeCells count="7">
    <mergeCell ref="A26:C26"/>
    <mergeCell ref="A25:B25"/>
    <mergeCell ref="A24:C24"/>
    <mergeCell ref="A7:C7"/>
    <mergeCell ref="A5:C5"/>
    <mergeCell ref="A3:C3"/>
    <mergeCell ref="A4:C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3:C17"/>
  <sheetViews>
    <sheetView view="pageBreakPreview" zoomScaleSheetLayoutView="100" zoomScalePageLayoutView="0" workbookViewId="0" topLeftCell="A4">
      <selection activeCell="A17" sqref="A17:C17"/>
    </sheetView>
  </sheetViews>
  <sheetFormatPr defaultColWidth="0.875" defaultRowHeight="12.75"/>
  <cols>
    <col min="1" max="1" width="60.25390625" style="4" customWidth="1"/>
    <col min="2" max="2" width="22.875" style="4" customWidth="1"/>
    <col min="3" max="16384" width="0.875" style="4" customWidth="1"/>
  </cols>
  <sheetData>
    <row r="1" s="1" customFormat="1" ht="15.75"/>
    <row r="2" s="1" customFormat="1" ht="15.75"/>
    <row r="3" spans="1:2" s="1" customFormat="1" ht="46.5" customHeight="1">
      <c r="A3" s="110" t="s">
        <v>259</v>
      </c>
      <c r="B3" s="110"/>
    </row>
    <row r="4" spans="1:2" s="1" customFormat="1" ht="17.25" customHeight="1">
      <c r="A4" s="21"/>
      <c r="B4" s="60"/>
    </row>
    <row r="5" s="1" customFormat="1" ht="15.75"/>
    <row r="6" spans="1:2" s="1" customFormat="1" ht="15.75" customHeight="1">
      <c r="A6" s="106" t="s">
        <v>238</v>
      </c>
      <c r="B6" s="106"/>
    </row>
    <row r="7" spans="1:2" ht="15">
      <c r="A7" s="105"/>
      <c r="B7" s="105"/>
    </row>
    <row r="8" spans="1:2" s="5" customFormat="1" ht="15">
      <c r="A8" s="4"/>
      <c r="B8" s="4"/>
    </row>
    <row r="10" spans="1:2" s="5" customFormat="1" ht="16.5" customHeight="1">
      <c r="A10" s="38" t="s">
        <v>28</v>
      </c>
      <c r="B10" s="38" t="s">
        <v>142</v>
      </c>
    </row>
    <row r="11" spans="1:2" s="5" customFormat="1" ht="15">
      <c r="A11" s="38">
        <v>1</v>
      </c>
      <c r="B11" s="38">
        <v>2</v>
      </c>
    </row>
    <row r="12" spans="1:2" s="5" customFormat="1" ht="76.5">
      <c r="A12" s="73" t="s">
        <v>146</v>
      </c>
      <c r="B12" s="57">
        <v>0</v>
      </c>
    </row>
    <row r="13" spans="1:2" ht="100.5" customHeight="1">
      <c r="A13" s="73" t="s">
        <v>147</v>
      </c>
      <c r="B13" s="57">
        <v>0</v>
      </c>
    </row>
    <row r="14" spans="1:2" ht="35.25" customHeight="1">
      <c r="A14" s="73" t="s">
        <v>148</v>
      </c>
      <c r="B14" s="88">
        <v>1</v>
      </c>
    </row>
    <row r="17" spans="1:3" ht="15.75">
      <c r="A17" s="106" t="s">
        <v>246</v>
      </c>
      <c r="B17" s="106"/>
      <c r="C17" s="106"/>
    </row>
  </sheetData>
  <sheetProtection/>
  <mergeCells count="4">
    <mergeCell ref="A3:B3"/>
    <mergeCell ref="A6:B6"/>
    <mergeCell ref="A7:B7"/>
    <mergeCell ref="A17:C1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3:C17"/>
  <sheetViews>
    <sheetView view="pageBreakPreview" zoomScaleSheetLayoutView="100" zoomScalePageLayoutView="0" workbookViewId="0" topLeftCell="A1">
      <selection activeCell="A17" sqref="A17:C17"/>
    </sheetView>
  </sheetViews>
  <sheetFormatPr defaultColWidth="0.875" defaultRowHeight="12.75"/>
  <cols>
    <col min="1" max="1" width="66.375" style="4" customWidth="1"/>
    <col min="2" max="2" width="21.625" style="4" customWidth="1"/>
    <col min="3" max="16384" width="0.875" style="4" customWidth="1"/>
  </cols>
  <sheetData>
    <row r="1" s="1" customFormat="1" ht="15.75"/>
    <row r="2" s="1" customFormat="1" ht="15.75"/>
    <row r="3" spans="1:2" s="1" customFormat="1" ht="49.5" customHeight="1">
      <c r="A3" s="151" t="s">
        <v>260</v>
      </c>
      <c r="B3" s="151"/>
    </row>
    <row r="4" spans="1:2" s="1" customFormat="1" ht="17.25" customHeight="1">
      <c r="A4" s="21"/>
      <c r="B4" s="21"/>
    </row>
    <row r="5" s="1" customFormat="1" ht="15.75"/>
    <row r="6" s="1" customFormat="1" ht="15.75" customHeight="1"/>
    <row r="7" spans="1:2" ht="21" customHeight="1">
      <c r="A7" s="106" t="s">
        <v>238</v>
      </c>
      <c r="B7" s="106"/>
    </row>
    <row r="8" spans="1:2" s="5" customFormat="1" ht="15">
      <c r="A8" s="105"/>
      <c r="B8" s="105"/>
    </row>
    <row r="10" spans="1:2" s="5" customFormat="1" ht="16.5" customHeight="1">
      <c r="A10" s="4"/>
      <c r="B10" s="4"/>
    </row>
    <row r="11" spans="1:2" s="5" customFormat="1" ht="15">
      <c r="A11" s="38" t="s">
        <v>28</v>
      </c>
      <c r="B11" s="38" t="s">
        <v>37</v>
      </c>
    </row>
    <row r="12" spans="1:2" s="5" customFormat="1" ht="15">
      <c r="A12" s="38">
        <v>1</v>
      </c>
      <c r="B12" s="38">
        <v>2</v>
      </c>
    </row>
    <row r="13" spans="1:2" ht="76.5">
      <c r="A13" s="73" t="s">
        <v>149</v>
      </c>
      <c r="B13" s="57">
        <v>0</v>
      </c>
    </row>
    <row r="14" spans="1:2" ht="46.5">
      <c r="A14" s="73" t="s">
        <v>150</v>
      </c>
      <c r="B14" s="57">
        <v>0</v>
      </c>
    </row>
    <row r="15" spans="1:2" ht="54" customHeight="1">
      <c r="A15" s="73" t="s">
        <v>151</v>
      </c>
      <c r="B15" s="88">
        <v>1</v>
      </c>
    </row>
    <row r="17" spans="1:3" ht="15.75">
      <c r="A17" s="106" t="s">
        <v>246</v>
      </c>
      <c r="B17" s="106"/>
      <c r="C17" s="106"/>
    </row>
  </sheetData>
  <sheetProtection/>
  <mergeCells count="4">
    <mergeCell ref="A7:B7"/>
    <mergeCell ref="A8:B8"/>
    <mergeCell ref="A3:B3"/>
    <mergeCell ref="A17:C1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3:C37"/>
  <sheetViews>
    <sheetView view="pageBreakPreview" zoomScaleSheetLayoutView="100" zoomScalePageLayoutView="0" workbookViewId="0" topLeftCell="A13">
      <selection activeCell="A19" sqref="A19:C19"/>
    </sheetView>
  </sheetViews>
  <sheetFormatPr defaultColWidth="0.875" defaultRowHeight="12.75"/>
  <cols>
    <col min="1" max="1" width="41.125" style="4" customWidth="1"/>
    <col min="2" max="2" width="18.625" style="4" customWidth="1"/>
    <col min="3" max="3" width="20.625" style="4" customWidth="1"/>
    <col min="4" max="16384" width="0.875" style="4" customWidth="1"/>
  </cols>
  <sheetData>
    <row r="1" s="1" customFormat="1" ht="15.75"/>
    <row r="2" s="1" customFormat="1" ht="15.75"/>
    <row r="3" spans="1:3" s="1" customFormat="1" ht="39" customHeight="1">
      <c r="A3" s="110" t="s">
        <v>152</v>
      </c>
      <c r="B3" s="110"/>
      <c r="C3" s="110"/>
    </row>
    <row r="4" s="1" customFormat="1" ht="17.25" customHeight="1"/>
    <row r="5" spans="1:3" s="1" customFormat="1" ht="15.75" customHeight="1">
      <c r="A5" s="37" t="s">
        <v>28</v>
      </c>
      <c r="B5" s="40" t="s">
        <v>153</v>
      </c>
      <c r="C5" s="40" t="s">
        <v>37</v>
      </c>
    </row>
    <row r="6" spans="1:3" s="1" customFormat="1" ht="66" customHeight="1">
      <c r="A6" s="44" t="s">
        <v>154</v>
      </c>
      <c r="B6" s="53" t="s">
        <v>14</v>
      </c>
      <c r="C6" s="46">
        <f>'1.2'!B10</f>
        <v>0</v>
      </c>
    </row>
    <row r="7" spans="1:3" ht="46.5">
      <c r="A7" s="44" t="s">
        <v>155</v>
      </c>
      <c r="B7" s="53" t="s">
        <v>156</v>
      </c>
      <c r="C7" s="46">
        <f>0.4*'3.1'!B13+0.4*'3.2'!B14+0.2*'3.3'!B15</f>
        <v>1</v>
      </c>
    </row>
    <row r="8" spans="1:3" s="5" customFormat="1" ht="46.5">
      <c r="A8" s="44" t="s">
        <v>157</v>
      </c>
      <c r="B8" s="53" t="s">
        <v>249</v>
      </c>
      <c r="C8" s="46">
        <f>0.1*'2.1'!F33+0.7*'2.2'!F26+0.2*'2.3'!F33</f>
        <v>0.8975</v>
      </c>
    </row>
    <row r="9" spans="1:3" ht="18.75">
      <c r="A9" s="44" t="s">
        <v>158</v>
      </c>
      <c r="B9" s="53" t="s">
        <v>17</v>
      </c>
      <c r="C9" s="79">
        <v>0.496</v>
      </c>
    </row>
    <row r="10" spans="1:3" s="5" customFormat="1" ht="18.75">
      <c r="A10" s="44" t="s">
        <v>159</v>
      </c>
      <c r="B10" s="53" t="s">
        <v>17</v>
      </c>
      <c r="C10" s="79">
        <v>1</v>
      </c>
    </row>
    <row r="11" spans="1:3" s="5" customFormat="1" ht="18.75">
      <c r="A11" s="44" t="s">
        <v>160</v>
      </c>
      <c r="B11" s="53" t="s">
        <v>17</v>
      </c>
      <c r="C11" s="79">
        <v>0.8975</v>
      </c>
    </row>
    <row r="12" spans="1:3" s="5" customFormat="1" ht="45">
      <c r="A12" s="51" t="s">
        <v>161</v>
      </c>
      <c r="B12" s="52" t="s">
        <v>162</v>
      </c>
      <c r="C12" s="46">
        <v>1</v>
      </c>
    </row>
    <row r="13" spans="1:3" ht="76.5">
      <c r="A13" s="51" t="s">
        <v>163</v>
      </c>
      <c r="B13" s="52" t="s">
        <v>162</v>
      </c>
      <c r="C13" s="54" t="s">
        <v>250</v>
      </c>
    </row>
    <row r="14" spans="1:3" ht="46.5">
      <c r="A14" s="51" t="s">
        <v>164</v>
      </c>
      <c r="B14" s="52" t="s">
        <v>162</v>
      </c>
      <c r="C14" s="54">
        <v>0</v>
      </c>
    </row>
    <row r="15" spans="1:3" ht="46.5">
      <c r="A15" s="51" t="s">
        <v>165</v>
      </c>
      <c r="B15" s="52" t="s">
        <v>162</v>
      </c>
      <c r="C15" s="46">
        <v>0</v>
      </c>
    </row>
    <row r="19" spans="1:3" ht="15.75">
      <c r="A19" s="106" t="s">
        <v>246</v>
      </c>
      <c r="B19" s="106"/>
      <c r="C19" s="106"/>
    </row>
    <row r="27" spans="1:2" ht="15">
      <c r="A27" t="s">
        <v>263</v>
      </c>
      <c r="B27">
        <v>0.65</v>
      </c>
    </row>
    <row r="28" spans="1:2" ht="15">
      <c r="A28" t="s">
        <v>264</v>
      </c>
      <c r="B28">
        <v>1.35</v>
      </c>
    </row>
    <row r="29" spans="1:3" ht="15">
      <c r="A29" s="152" t="s">
        <v>265</v>
      </c>
      <c r="B29" s="152"/>
      <c r="C29" s="152"/>
    </row>
    <row r="30" spans="1:3" ht="15">
      <c r="A30" s="101">
        <f>C9*B27</f>
        <v>0.3224</v>
      </c>
      <c r="B30" s="101">
        <f>C6</f>
        <v>0</v>
      </c>
      <c r="C30" s="101">
        <f>C9*B28</f>
        <v>0.6696000000000001</v>
      </c>
    </row>
    <row r="31" spans="1:3" ht="15">
      <c r="A31" s="102">
        <f>C10*B27</f>
        <v>0.65</v>
      </c>
      <c r="B31" s="102">
        <f>C10</f>
        <v>1</v>
      </c>
      <c r="C31" s="102">
        <f>C10*B28</f>
        <v>1.35</v>
      </c>
    </row>
    <row r="32" spans="1:3" ht="15">
      <c r="A32" s="102">
        <f>C11*B27</f>
        <v>0.583375</v>
      </c>
      <c r="B32" s="102">
        <f>C8</f>
        <v>0.8975</v>
      </c>
      <c r="C32" s="102">
        <f>C11*B28</f>
        <v>1.211625</v>
      </c>
    </row>
    <row r="34" spans="1:3" ht="15">
      <c r="A34" s="153" t="s">
        <v>266</v>
      </c>
      <c r="B34" s="154"/>
      <c r="C34" s="100"/>
    </row>
    <row r="35" spans="1:2" s="66" customFormat="1" ht="15">
      <c r="A35" s="103">
        <f>C6</f>
        <v>0</v>
      </c>
      <c r="B35" s="103">
        <f>C9*B27</f>
        <v>0.3224</v>
      </c>
    </row>
    <row r="36" spans="1:2" s="66" customFormat="1" ht="15">
      <c r="A36" s="101">
        <f>C7</f>
        <v>1</v>
      </c>
      <c r="B36" s="101">
        <f>C10*B27</f>
        <v>0.65</v>
      </c>
    </row>
    <row r="37" spans="1:2" s="66" customFormat="1" ht="15">
      <c r="A37" s="101">
        <f>C8</f>
        <v>0.8975</v>
      </c>
      <c r="B37" s="101">
        <f>C11*B27</f>
        <v>0.583375</v>
      </c>
    </row>
  </sheetData>
  <sheetProtection/>
  <mergeCells count="4">
    <mergeCell ref="A3:C3"/>
    <mergeCell ref="A29:C29"/>
    <mergeCell ref="A34:B34"/>
    <mergeCell ref="A19:C19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C19"/>
  <sheetViews>
    <sheetView view="pageBreakPreview" zoomScaleSheetLayoutView="100" zoomScalePageLayoutView="0" workbookViewId="0" topLeftCell="A10">
      <selection activeCell="A17" sqref="A17:C17"/>
    </sheetView>
  </sheetViews>
  <sheetFormatPr defaultColWidth="0.875" defaultRowHeight="12.75"/>
  <cols>
    <col min="1" max="1" width="32.00390625" style="4" customWidth="1"/>
    <col min="2" max="2" width="14.125" style="4" customWidth="1"/>
    <col min="3" max="3" width="32.625" style="4" customWidth="1"/>
    <col min="4" max="16384" width="0.875" style="4" customWidth="1"/>
  </cols>
  <sheetData>
    <row r="1" s="1" customFormat="1" ht="15.75"/>
    <row r="2" s="1" customFormat="1" ht="15.75"/>
    <row r="3" spans="1:3" s="1" customFormat="1" ht="32.25" customHeight="1">
      <c r="A3" s="110" t="s">
        <v>166</v>
      </c>
      <c r="B3" s="110"/>
      <c r="C3" s="110"/>
    </row>
    <row r="4" s="1" customFormat="1" ht="17.25" customHeight="1"/>
    <row r="5" s="1" customFormat="1" ht="15.75" customHeight="1"/>
    <row r="6" spans="1:3" s="1" customFormat="1" ht="45">
      <c r="A6" s="57" t="s">
        <v>28</v>
      </c>
      <c r="B6" s="57" t="s">
        <v>153</v>
      </c>
      <c r="C6" s="57" t="s">
        <v>37</v>
      </c>
    </row>
    <row r="7" spans="1:3" ht="45">
      <c r="A7" s="61" t="s">
        <v>167</v>
      </c>
      <c r="B7" s="39"/>
      <c r="C7" s="88">
        <v>0.65</v>
      </c>
    </row>
    <row r="8" spans="1:3" s="5" customFormat="1" ht="45">
      <c r="A8" s="61" t="s">
        <v>168</v>
      </c>
      <c r="B8" s="39"/>
      <c r="C8" s="57" t="s">
        <v>250</v>
      </c>
    </row>
    <row r="9" spans="1:3" ht="48.75" customHeight="1">
      <c r="A9" s="61" t="s">
        <v>169</v>
      </c>
      <c r="B9" s="39"/>
      <c r="C9" s="57">
        <v>0.25</v>
      </c>
    </row>
    <row r="10" spans="1:3" s="5" customFormat="1" ht="45">
      <c r="A10" s="61" t="s">
        <v>170</v>
      </c>
      <c r="B10" s="39"/>
      <c r="C10" s="57">
        <v>0.1</v>
      </c>
    </row>
    <row r="11" spans="1:3" s="5" customFormat="1" ht="46.5">
      <c r="A11" s="61" t="s">
        <v>171</v>
      </c>
      <c r="B11" s="39" t="s">
        <v>172</v>
      </c>
      <c r="C11" s="88">
        <f>'4.1'!C12</f>
        <v>1</v>
      </c>
    </row>
    <row r="12" spans="1:3" s="5" customFormat="1" ht="46.5">
      <c r="A12" s="61" t="s">
        <v>173</v>
      </c>
      <c r="B12" s="39" t="s">
        <v>172</v>
      </c>
      <c r="C12" s="57" t="s">
        <v>250</v>
      </c>
    </row>
    <row r="13" spans="1:3" ht="46.5">
      <c r="A13" s="61" t="s">
        <v>174</v>
      </c>
      <c r="B13" s="39" t="s">
        <v>172</v>
      </c>
      <c r="C13" s="88">
        <f>'4.1'!C14</f>
        <v>0</v>
      </c>
    </row>
    <row r="14" spans="1:3" ht="46.5">
      <c r="A14" s="61" t="s">
        <v>175</v>
      </c>
      <c r="B14" s="39" t="s">
        <v>172</v>
      </c>
      <c r="C14" s="88">
        <f>'4.1'!C15</f>
        <v>0</v>
      </c>
    </row>
    <row r="15" spans="1:3" ht="46.5">
      <c r="A15" s="61" t="s">
        <v>176</v>
      </c>
      <c r="B15" s="39" t="s">
        <v>172</v>
      </c>
      <c r="C15" s="89">
        <f>C7*C11+C9*C13+C10*C14</f>
        <v>0.65</v>
      </c>
    </row>
    <row r="17" spans="1:3" ht="15.75">
      <c r="A17" s="106" t="s">
        <v>246</v>
      </c>
      <c r="B17" s="106"/>
      <c r="C17" s="106"/>
    </row>
    <row r="18" spans="1:3" ht="15">
      <c r="A18" s="6"/>
      <c r="B18" s="105"/>
      <c r="C18" s="105"/>
    </row>
    <row r="19" ht="15">
      <c r="A19" s="10"/>
    </row>
  </sheetData>
  <sheetProtection/>
  <mergeCells count="3">
    <mergeCell ref="A3:C3"/>
    <mergeCell ref="A17:C17"/>
    <mergeCell ref="B18:C1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3:C14"/>
  <sheetViews>
    <sheetView view="pageBreakPreview" zoomScaleSheetLayoutView="100" zoomScalePageLayoutView="0" workbookViewId="0" topLeftCell="A1">
      <selection activeCell="A14" sqref="A14:C14"/>
    </sheetView>
  </sheetViews>
  <sheetFormatPr defaultColWidth="0.875" defaultRowHeight="12.75"/>
  <cols>
    <col min="1" max="1" width="58.375" style="4" customWidth="1"/>
    <col min="2" max="2" width="20.00390625" style="4" customWidth="1"/>
    <col min="3" max="16384" width="0.875" style="4" customWidth="1"/>
  </cols>
  <sheetData>
    <row r="1" s="1" customFormat="1" ht="15" customHeight="1"/>
    <row r="2" s="1" customFormat="1" ht="15" customHeight="1"/>
    <row r="3" spans="1:2" s="1" customFormat="1" ht="42.75" customHeight="1">
      <c r="A3" s="110" t="s">
        <v>261</v>
      </c>
      <c r="B3" s="110"/>
    </row>
    <row r="4" s="1" customFormat="1" ht="15" customHeight="1"/>
    <row r="5" spans="1:2" s="1" customFormat="1" ht="15" customHeight="1">
      <c r="A5" s="106" t="s">
        <v>238</v>
      </c>
      <c r="B5" s="106"/>
    </row>
    <row r="6" spans="1:2" ht="15" customHeight="1">
      <c r="A6" s="105"/>
      <c r="B6" s="105"/>
    </row>
    <row r="7" spans="1:2" s="5" customFormat="1" ht="15" customHeight="1">
      <c r="A7" s="4"/>
      <c r="B7" s="4"/>
    </row>
    <row r="8" spans="1:2" ht="15" customHeight="1">
      <c r="A8" s="42" t="s">
        <v>28</v>
      </c>
      <c r="B8" s="38" t="s">
        <v>142</v>
      </c>
    </row>
    <row r="9" spans="1:2" s="5" customFormat="1" ht="15" customHeight="1">
      <c r="A9" s="38">
        <v>1</v>
      </c>
      <c r="B9" s="38">
        <v>2</v>
      </c>
    </row>
    <row r="10" spans="1:2" s="5" customFormat="1" ht="64.5" customHeight="1">
      <c r="A10" s="50" t="s">
        <v>177</v>
      </c>
      <c r="B10" s="38">
        <v>4</v>
      </c>
    </row>
    <row r="11" spans="1:2" s="5" customFormat="1" ht="76.5">
      <c r="A11" s="50" t="s">
        <v>178</v>
      </c>
      <c r="B11" s="38">
        <v>3</v>
      </c>
    </row>
    <row r="12" spans="1:2" ht="61.5">
      <c r="A12" s="50" t="s">
        <v>179</v>
      </c>
      <c r="B12" s="38">
        <v>0</v>
      </c>
    </row>
    <row r="14" spans="1:3" ht="15.75">
      <c r="A14" s="106" t="s">
        <v>246</v>
      </c>
      <c r="B14" s="106"/>
      <c r="C14" s="106"/>
    </row>
  </sheetData>
  <sheetProtection/>
  <mergeCells count="4">
    <mergeCell ref="A3:B3"/>
    <mergeCell ref="A5:B5"/>
    <mergeCell ref="A6:B6"/>
    <mergeCell ref="A14:C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Q62"/>
  <sheetViews>
    <sheetView view="pageBreakPreview" zoomScaleSheetLayoutView="100" zoomScalePageLayoutView="0" workbookViewId="0" topLeftCell="A7">
      <selection activeCell="AT4" sqref="AT4:BD4"/>
    </sheetView>
  </sheetViews>
  <sheetFormatPr defaultColWidth="0.875" defaultRowHeight="12.75"/>
  <cols>
    <col min="1" max="38" width="0.875" style="4" customWidth="1"/>
    <col min="39" max="39" width="1.875" style="4" customWidth="1"/>
    <col min="40" max="16384" width="0.875" style="4" customWidth="1"/>
  </cols>
  <sheetData>
    <row r="1" spans="102:105" s="1" customFormat="1" ht="18" customHeight="1">
      <c r="CX1" s="2" t="s">
        <v>0</v>
      </c>
      <c r="DA1" s="2"/>
    </row>
    <row r="2" s="1" customFormat="1" ht="18" customHeight="1"/>
    <row r="3" spans="1:173" s="1" customFormat="1" ht="32.25" customHeight="1">
      <c r="A3" s="110" t="s">
        <v>180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</row>
    <row r="4" spans="45:57" s="1" customFormat="1" ht="18" customHeight="1">
      <c r="AS4" s="2" t="s">
        <v>10</v>
      </c>
      <c r="AT4" s="179" t="s">
        <v>235</v>
      </c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" t="s">
        <v>11</v>
      </c>
    </row>
    <row r="5" s="1" customFormat="1" ht="18" customHeight="1"/>
    <row r="6" spans="1:173" s="1" customFormat="1" ht="15.75">
      <c r="A6" s="106" t="s">
        <v>238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</row>
    <row r="7" spans="1:173" ht="12.75" customHeight="1">
      <c r="A7" s="105" t="s">
        <v>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</row>
    <row r="8" spans="1:173" ht="18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</row>
    <row r="9" spans="1:173" s="5" customFormat="1" ht="50.25" customHeight="1">
      <c r="A9" s="155" t="s">
        <v>181</v>
      </c>
      <c r="B9" s="156"/>
      <c r="C9" s="156"/>
      <c r="D9" s="157"/>
      <c r="E9" s="155" t="s">
        <v>182</v>
      </c>
      <c r="F9" s="156"/>
      <c r="G9" s="156"/>
      <c r="H9" s="156"/>
      <c r="I9" s="156"/>
      <c r="J9" s="156"/>
      <c r="K9" s="157"/>
      <c r="L9" s="155" t="s">
        <v>183</v>
      </c>
      <c r="M9" s="156"/>
      <c r="N9" s="156"/>
      <c r="O9" s="156"/>
      <c r="P9" s="156"/>
      <c r="Q9" s="157"/>
      <c r="R9" s="155" t="s">
        <v>184</v>
      </c>
      <c r="S9" s="156"/>
      <c r="T9" s="156"/>
      <c r="U9" s="156"/>
      <c r="V9" s="157"/>
      <c r="W9" s="155" t="s">
        <v>185</v>
      </c>
      <c r="X9" s="156"/>
      <c r="Y9" s="156"/>
      <c r="Z9" s="156"/>
      <c r="AA9" s="157"/>
      <c r="AB9" s="155" t="s">
        <v>186</v>
      </c>
      <c r="AC9" s="156"/>
      <c r="AD9" s="156"/>
      <c r="AE9" s="156"/>
      <c r="AF9" s="157"/>
      <c r="AG9" s="155" t="s">
        <v>187</v>
      </c>
      <c r="AH9" s="156"/>
      <c r="AI9" s="156"/>
      <c r="AJ9" s="156"/>
      <c r="AK9" s="157"/>
      <c r="AL9" s="155" t="s">
        <v>188</v>
      </c>
      <c r="AM9" s="156"/>
      <c r="AN9" s="156"/>
      <c r="AO9" s="156"/>
      <c r="AP9" s="157"/>
      <c r="AQ9" s="165" t="s">
        <v>189</v>
      </c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7"/>
      <c r="BX9" s="165" t="s">
        <v>190</v>
      </c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7"/>
      <c r="DX9" s="155" t="s">
        <v>191</v>
      </c>
      <c r="DY9" s="156"/>
      <c r="DZ9" s="156"/>
      <c r="EA9" s="156"/>
      <c r="EB9" s="157"/>
      <c r="EC9" s="155" t="s">
        <v>192</v>
      </c>
      <c r="ED9" s="156"/>
      <c r="EE9" s="156"/>
      <c r="EF9" s="156"/>
      <c r="EG9" s="157"/>
      <c r="EH9" s="155" t="s">
        <v>193</v>
      </c>
      <c r="EI9" s="156"/>
      <c r="EJ9" s="156"/>
      <c r="EK9" s="156"/>
      <c r="EL9" s="157"/>
      <c r="EM9" s="155" t="s">
        <v>194</v>
      </c>
      <c r="EN9" s="156"/>
      <c r="EO9" s="156"/>
      <c r="EP9" s="157"/>
      <c r="EQ9" s="155" t="s">
        <v>195</v>
      </c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7"/>
      <c r="FD9" s="155" t="s">
        <v>196</v>
      </c>
      <c r="FE9" s="156"/>
      <c r="FF9" s="156"/>
      <c r="FG9" s="156"/>
      <c r="FH9" s="156"/>
      <c r="FI9" s="157"/>
      <c r="FJ9" s="155" t="s">
        <v>197</v>
      </c>
      <c r="FK9" s="156"/>
      <c r="FL9" s="156"/>
      <c r="FM9" s="156"/>
      <c r="FN9" s="156"/>
      <c r="FO9" s="156"/>
      <c r="FP9" s="156"/>
      <c r="FQ9" s="157"/>
    </row>
    <row r="10" spans="1:173" s="5" customFormat="1" ht="52.5" customHeight="1">
      <c r="A10" s="158"/>
      <c r="B10" s="159"/>
      <c r="C10" s="159"/>
      <c r="D10" s="160"/>
      <c r="E10" s="158"/>
      <c r="F10" s="159"/>
      <c r="G10" s="159"/>
      <c r="H10" s="159"/>
      <c r="I10" s="159"/>
      <c r="J10" s="159"/>
      <c r="K10" s="160"/>
      <c r="L10" s="158"/>
      <c r="M10" s="159"/>
      <c r="N10" s="159"/>
      <c r="O10" s="159"/>
      <c r="P10" s="159"/>
      <c r="Q10" s="160"/>
      <c r="R10" s="158"/>
      <c r="S10" s="159"/>
      <c r="T10" s="159"/>
      <c r="U10" s="159"/>
      <c r="V10" s="160"/>
      <c r="W10" s="158"/>
      <c r="X10" s="159"/>
      <c r="Y10" s="159"/>
      <c r="Z10" s="159"/>
      <c r="AA10" s="160"/>
      <c r="AB10" s="158"/>
      <c r="AC10" s="159"/>
      <c r="AD10" s="159"/>
      <c r="AE10" s="159"/>
      <c r="AF10" s="160"/>
      <c r="AG10" s="158"/>
      <c r="AH10" s="159"/>
      <c r="AI10" s="159"/>
      <c r="AJ10" s="159"/>
      <c r="AK10" s="160"/>
      <c r="AL10" s="158"/>
      <c r="AM10" s="159"/>
      <c r="AN10" s="159"/>
      <c r="AO10" s="159"/>
      <c r="AP10" s="160"/>
      <c r="AQ10" s="165" t="s">
        <v>198</v>
      </c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7"/>
      <c r="BK10" s="155" t="s">
        <v>199</v>
      </c>
      <c r="BL10" s="156"/>
      <c r="BM10" s="156"/>
      <c r="BN10" s="157"/>
      <c r="BO10" s="155" t="s">
        <v>200</v>
      </c>
      <c r="BP10" s="156"/>
      <c r="BQ10" s="156"/>
      <c r="BR10" s="157"/>
      <c r="BS10" s="155" t="s">
        <v>201</v>
      </c>
      <c r="BT10" s="156"/>
      <c r="BU10" s="156"/>
      <c r="BV10" s="156"/>
      <c r="BW10" s="157"/>
      <c r="BX10" s="165" t="s">
        <v>198</v>
      </c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7"/>
      <c r="DL10" s="155" t="s">
        <v>199</v>
      </c>
      <c r="DM10" s="156"/>
      <c r="DN10" s="156"/>
      <c r="DO10" s="157"/>
      <c r="DP10" s="155" t="s">
        <v>200</v>
      </c>
      <c r="DQ10" s="156"/>
      <c r="DR10" s="156"/>
      <c r="DS10" s="157"/>
      <c r="DT10" s="155" t="s">
        <v>202</v>
      </c>
      <c r="DU10" s="156"/>
      <c r="DV10" s="156"/>
      <c r="DW10" s="157"/>
      <c r="DX10" s="158"/>
      <c r="DY10" s="159"/>
      <c r="DZ10" s="159"/>
      <c r="EA10" s="159"/>
      <c r="EB10" s="160"/>
      <c r="EC10" s="158"/>
      <c r="ED10" s="159"/>
      <c r="EE10" s="159"/>
      <c r="EF10" s="159"/>
      <c r="EG10" s="160"/>
      <c r="EH10" s="158"/>
      <c r="EI10" s="159"/>
      <c r="EJ10" s="159"/>
      <c r="EK10" s="159"/>
      <c r="EL10" s="160"/>
      <c r="EM10" s="158"/>
      <c r="EN10" s="159"/>
      <c r="EO10" s="159"/>
      <c r="EP10" s="160"/>
      <c r="EQ10" s="158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60"/>
      <c r="FD10" s="158"/>
      <c r="FE10" s="159"/>
      <c r="FF10" s="159"/>
      <c r="FG10" s="159"/>
      <c r="FH10" s="159"/>
      <c r="FI10" s="160"/>
      <c r="FJ10" s="158"/>
      <c r="FK10" s="159"/>
      <c r="FL10" s="159"/>
      <c r="FM10" s="159"/>
      <c r="FN10" s="159"/>
      <c r="FO10" s="159"/>
      <c r="FP10" s="159"/>
      <c r="FQ10" s="160"/>
    </row>
    <row r="11" spans="1:173" s="5" customFormat="1" ht="109.5" customHeight="1">
      <c r="A11" s="158"/>
      <c r="B11" s="159"/>
      <c r="C11" s="159"/>
      <c r="D11" s="160"/>
      <c r="E11" s="158"/>
      <c r="F11" s="159"/>
      <c r="G11" s="159"/>
      <c r="H11" s="159"/>
      <c r="I11" s="159"/>
      <c r="J11" s="159"/>
      <c r="K11" s="160"/>
      <c r="L11" s="158"/>
      <c r="M11" s="159"/>
      <c r="N11" s="159"/>
      <c r="O11" s="159"/>
      <c r="P11" s="159"/>
      <c r="Q11" s="160"/>
      <c r="R11" s="158"/>
      <c r="S11" s="159"/>
      <c r="T11" s="159"/>
      <c r="U11" s="159"/>
      <c r="V11" s="160"/>
      <c r="W11" s="158"/>
      <c r="X11" s="159"/>
      <c r="Y11" s="159"/>
      <c r="Z11" s="159"/>
      <c r="AA11" s="160"/>
      <c r="AB11" s="158"/>
      <c r="AC11" s="159"/>
      <c r="AD11" s="159"/>
      <c r="AE11" s="159"/>
      <c r="AF11" s="160"/>
      <c r="AG11" s="158"/>
      <c r="AH11" s="159"/>
      <c r="AI11" s="159"/>
      <c r="AJ11" s="159"/>
      <c r="AK11" s="160"/>
      <c r="AL11" s="158"/>
      <c r="AM11" s="159"/>
      <c r="AN11" s="159"/>
      <c r="AO11" s="159"/>
      <c r="AP11" s="160"/>
      <c r="AQ11" s="176" t="s">
        <v>203</v>
      </c>
      <c r="AR11" s="177"/>
      <c r="AS11" s="177"/>
      <c r="AT11" s="177"/>
      <c r="AU11" s="177"/>
      <c r="AV11" s="177"/>
      <c r="AW11" s="177"/>
      <c r="AX11" s="178"/>
      <c r="AY11" s="176" t="s">
        <v>204</v>
      </c>
      <c r="AZ11" s="177"/>
      <c r="BA11" s="177"/>
      <c r="BB11" s="177"/>
      <c r="BC11" s="177"/>
      <c r="BD11" s="177"/>
      <c r="BE11" s="177"/>
      <c r="BF11" s="178"/>
      <c r="BG11" s="155" t="s">
        <v>205</v>
      </c>
      <c r="BH11" s="156"/>
      <c r="BI11" s="156"/>
      <c r="BJ11" s="157"/>
      <c r="BK11" s="158"/>
      <c r="BL11" s="159"/>
      <c r="BM11" s="159"/>
      <c r="BN11" s="160"/>
      <c r="BO11" s="158"/>
      <c r="BP11" s="159"/>
      <c r="BQ11" s="159"/>
      <c r="BR11" s="160"/>
      <c r="BS11" s="158"/>
      <c r="BT11" s="159"/>
      <c r="BU11" s="159"/>
      <c r="BV11" s="159"/>
      <c r="BW11" s="160"/>
      <c r="BX11" s="176" t="s">
        <v>203</v>
      </c>
      <c r="BY11" s="177"/>
      <c r="BZ11" s="177"/>
      <c r="CA11" s="177"/>
      <c r="CB11" s="177"/>
      <c r="CC11" s="177"/>
      <c r="CD11" s="177"/>
      <c r="CE11" s="178"/>
      <c r="CF11" s="176" t="s">
        <v>204</v>
      </c>
      <c r="CG11" s="177"/>
      <c r="CH11" s="177"/>
      <c r="CI11" s="177"/>
      <c r="CJ11" s="177"/>
      <c r="CK11" s="177"/>
      <c r="CL11" s="177"/>
      <c r="CM11" s="178"/>
      <c r="CN11" s="155" t="s">
        <v>205</v>
      </c>
      <c r="CO11" s="156"/>
      <c r="CP11" s="156"/>
      <c r="CQ11" s="157"/>
      <c r="CR11" s="155" t="s">
        <v>206</v>
      </c>
      <c r="CS11" s="156"/>
      <c r="CT11" s="156"/>
      <c r="CU11" s="156"/>
      <c r="CV11" s="157"/>
      <c r="CW11" s="155" t="s">
        <v>207</v>
      </c>
      <c r="CX11" s="156"/>
      <c r="CY11" s="156"/>
      <c r="CZ11" s="156"/>
      <c r="DA11" s="157"/>
      <c r="DB11" s="155" t="s">
        <v>208</v>
      </c>
      <c r="DC11" s="156"/>
      <c r="DD11" s="156"/>
      <c r="DE11" s="156"/>
      <c r="DF11" s="157"/>
      <c r="DG11" s="155" t="s">
        <v>209</v>
      </c>
      <c r="DH11" s="156"/>
      <c r="DI11" s="156"/>
      <c r="DJ11" s="156"/>
      <c r="DK11" s="157"/>
      <c r="DL11" s="158"/>
      <c r="DM11" s="159"/>
      <c r="DN11" s="159"/>
      <c r="DO11" s="160"/>
      <c r="DP11" s="158"/>
      <c r="DQ11" s="159"/>
      <c r="DR11" s="159"/>
      <c r="DS11" s="160"/>
      <c r="DT11" s="158"/>
      <c r="DU11" s="159"/>
      <c r="DV11" s="159"/>
      <c r="DW11" s="160"/>
      <c r="DX11" s="158"/>
      <c r="DY11" s="159"/>
      <c r="DZ11" s="159"/>
      <c r="EA11" s="159"/>
      <c r="EB11" s="160"/>
      <c r="EC11" s="158"/>
      <c r="ED11" s="159"/>
      <c r="EE11" s="159"/>
      <c r="EF11" s="159"/>
      <c r="EG11" s="160"/>
      <c r="EH11" s="158"/>
      <c r="EI11" s="159"/>
      <c r="EJ11" s="159"/>
      <c r="EK11" s="159"/>
      <c r="EL11" s="160"/>
      <c r="EM11" s="158"/>
      <c r="EN11" s="159"/>
      <c r="EO11" s="159"/>
      <c r="EP11" s="160"/>
      <c r="EQ11" s="158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60"/>
      <c r="FD11" s="158"/>
      <c r="FE11" s="159"/>
      <c r="FF11" s="159"/>
      <c r="FG11" s="159"/>
      <c r="FH11" s="159"/>
      <c r="FI11" s="160"/>
      <c r="FJ11" s="158"/>
      <c r="FK11" s="159"/>
      <c r="FL11" s="159"/>
      <c r="FM11" s="159"/>
      <c r="FN11" s="159"/>
      <c r="FO11" s="159"/>
      <c r="FP11" s="159"/>
      <c r="FQ11" s="160"/>
    </row>
    <row r="12" spans="1:173" ht="18" customHeight="1">
      <c r="A12" s="158"/>
      <c r="B12" s="159"/>
      <c r="C12" s="159"/>
      <c r="D12" s="160"/>
      <c r="E12" s="158"/>
      <c r="F12" s="159"/>
      <c r="G12" s="159"/>
      <c r="H12" s="159"/>
      <c r="I12" s="159"/>
      <c r="J12" s="159"/>
      <c r="K12" s="160"/>
      <c r="L12" s="158"/>
      <c r="M12" s="159"/>
      <c r="N12" s="159"/>
      <c r="O12" s="159"/>
      <c r="P12" s="159"/>
      <c r="Q12" s="160"/>
      <c r="R12" s="158"/>
      <c r="S12" s="159"/>
      <c r="T12" s="159"/>
      <c r="U12" s="159"/>
      <c r="V12" s="160"/>
      <c r="W12" s="158"/>
      <c r="X12" s="159"/>
      <c r="Y12" s="159"/>
      <c r="Z12" s="159"/>
      <c r="AA12" s="160"/>
      <c r="AB12" s="158"/>
      <c r="AC12" s="159"/>
      <c r="AD12" s="159"/>
      <c r="AE12" s="159"/>
      <c r="AF12" s="160"/>
      <c r="AG12" s="158"/>
      <c r="AH12" s="159"/>
      <c r="AI12" s="159"/>
      <c r="AJ12" s="159"/>
      <c r="AK12" s="160"/>
      <c r="AL12" s="158"/>
      <c r="AM12" s="159"/>
      <c r="AN12" s="159"/>
      <c r="AO12" s="159"/>
      <c r="AP12" s="160"/>
      <c r="AQ12" s="170" t="s">
        <v>210</v>
      </c>
      <c r="AR12" s="171"/>
      <c r="AS12" s="171"/>
      <c r="AT12" s="172"/>
      <c r="AU12" s="170" t="s">
        <v>211</v>
      </c>
      <c r="AV12" s="171"/>
      <c r="AW12" s="171"/>
      <c r="AX12" s="172"/>
      <c r="AY12" s="170" t="s">
        <v>210</v>
      </c>
      <c r="AZ12" s="171"/>
      <c r="BA12" s="171"/>
      <c r="BB12" s="172"/>
      <c r="BC12" s="170" t="s">
        <v>211</v>
      </c>
      <c r="BD12" s="171"/>
      <c r="BE12" s="171"/>
      <c r="BF12" s="172"/>
      <c r="BG12" s="158"/>
      <c r="BH12" s="159"/>
      <c r="BI12" s="159"/>
      <c r="BJ12" s="160"/>
      <c r="BK12" s="158"/>
      <c r="BL12" s="159"/>
      <c r="BM12" s="159"/>
      <c r="BN12" s="160"/>
      <c r="BO12" s="158"/>
      <c r="BP12" s="159"/>
      <c r="BQ12" s="159"/>
      <c r="BR12" s="160"/>
      <c r="BS12" s="158"/>
      <c r="BT12" s="159"/>
      <c r="BU12" s="159"/>
      <c r="BV12" s="159"/>
      <c r="BW12" s="160"/>
      <c r="BX12" s="170" t="s">
        <v>210</v>
      </c>
      <c r="BY12" s="171"/>
      <c r="BZ12" s="171"/>
      <c r="CA12" s="172"/>
      <c r="CB12" s="170" t="s">
        <v>211</v>
      </c>
      <c r="CC12" s="171"/>
      <c r="CD12" s="171"/>
      <c r="CE12" s="172"/>
      <c r="CF12" s="170" t="s">
        <v>210</v>
      </c>
      <c r="CG12" s="171"/>
      <c r="CH12" s="171"/>
      <c r="CI12" s="172"/>
      <c r="CJ12" s="170" t="s">
        <v>211</v>
      </c>
      <c r="CK12" s="171"/>
      <c r="CL12" s="171"/>
      <c r="CM12" s="172"/>
      <c r="CN12" s="158"/>
      <c r="CO12" s="159"/>
      <c r="CP12" s="159"/>
      <c r="CQ12" s="160"/>
      <c r="CR12" s="158"/>
      <c r="CS12" s="159"/>
      <c r="CT12" s="159"/>
      <c r="CU12" s="159"/>
      <c r="CV12" s="160"/>
      <c r="CW12" s="158"/>
      <c r="CX12" s="159"/>
      <c r="CY12" s="159"/>
      <c r="CZ12" s="159"/>
      <c r="DA12" s="160"/>
      <c r="DB12" s="158"/>
      <c r="DC12" s="159"/>
      <c r="DD12" s="159"/>
      <c r="DE12" s="159"/>
      <c r="DF12" s="160"/>
      <c r="DG12" s="158"/>
      <c r="DH12" s="159"/>
      <c r="DI12" s="159"/>
      <c r="DJ12" s="159"/>
      <c r="DK12" s="160"/>
      <c r="DL12" s="158"/>
      <c r="DM12" s="159"/>
      <c r="DN12" s="159"/>
      <c r="DO12" s="160"/>
      <c r="DP12" s="158"/>
      <c r="DQ12" s="159"/>
      <c r="DR12" s="159"/>
      <c r="DS12" s="160"/>
      <c r="DT12" s="158"/>
      <c r="DU12" s="159"/>
      <c r="DV12" s="159"/>
      <c r="DW12" s="160"/>
      <c r="DX12" s="158"/>
      <c r="DY12" s="159"/>
      <c r="DZ12" s="159"/>
      <c r="EA12" s="159"/>
      <c r="EB12" s="160"/>
      <c r="EC12" s="158"/>
      <c r="ED12" s="159"/>
      <c r="EE12" s="159"/>
      <c r="EF12" s="159"/>
      <c r="EG12" s="160"/>
      <c r="EH12" s="158"/>
      <c r="EI12" s="159"/>
      <c r="EJ12" s="159"/>
      <c r="EK12" s="159"/>
      <c r="EL12" s="160"/>
      <c r="EM12" s="158"/>
      <c r="EN12" s="159"/>
      <c r="EO12" s="159"/>
      <c r="EP12" s="160"/>
      <c r="EQ12" s="158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60"/>
      <c r="FD12" s="158"/>
      <c r="FE12" s="159"/>
      <c r="FF12" s="159"/>
      <c r="FG12" s="159"/>
      <c r="FH12" s="159"/>
      <c r="FI12" s="160"/>
      <c r="FJ12" s="158"/>
      <c r="FK12" s="159"/>
      <c r="FL12" s="159"/>
      <c r="FM12" s="159"/>
      <c r="FN12" s="159"/>
      <c r="FO12" s="159"/>
      <c r="FP12" s="159"/>
      <c r="FQ12" s="160"/>
    </row>
    <row r="13" spans="1:173" ht="45" customHeight="1">
      <c r="A13" s="161"/>
      <c r="B13" s="162"/>
      <c r="C13" s="162"/>
      <c r="D13" s="163"/>
      <c r="E13" s="161"/>
      <c r="F13" s="162"/>
      <c r="G13" s="162"/>
      <c r="H13" s="162"/>
      <c r="I13" s="162"/>
      <c r="J13" s="162"/>
      <c r="K13" s="163"/>
      <c r="L13" s="161"/>
      <c r="M13" s="162"/>
      <c r="N13" s="162"/>
      <c r="O13" s="162"/>
      <c r="P13" s="162"/>
      <c r="Q13" s="163"/>
      <c r="R13" s="161"/>
      <c r="S13" s="162"/>
      <c r="T13" s="162"/>
      <c r="U13" s="162"/>
      <c r="V13" s="163"/>
      <c r="W13" s="161"/>
      <c r="X13" s="162"/>
      <c r="Y13" s="162"/>
      <c r="Z13" s="162"/>
      <c r="AA13" s="163"/>
      <c r="AB13" s="161"/>
      <c r="AC13" s="162"/>
      <c r="AD13" s="162"/>
      <c r="AE13" s="162"/>
      <c r="AF13" s="163"/>
      <c r="AG13" s="161"/>
      <c r="AH13" s="162"/>
      <c r="AI13" s="162"/>
      <c r="AJ13" s="162"/>
      <c r="AK13" s="163"/>
      <c r="AL13" s="161"/>
      <c r="AM13" s="162"/>
      <c r="AN13" s="162"/>
      <c r="AO13" s="162"/>
      <c r="AP13" s="163"/>
      <c r="AQ13" s="173"/>
      <c r="AR13" s="174"/>
      <c r="AS13" s="174"/>
      <c r="AT13" s="175"/>
      <c r="AU13" s="173"/>
      <c r="AV13" s="174"/>
      <c r="AW13" s="174"/>
      <c r="AX13" s="175"/>
      <c r="AY13" s="173"/>
      <c r="AZ13" s="174"/>
      <c r="BA13" s="174"/>
      <c r="BB13" s="175"/>
      <c r="BC13" s="173"/>
      <c r="BD13" s="174"/>
      <c r="BE13" s="174"/>
      <c r="BF13" s="175"/>
      <c r="BG13" s="161"/>
      <c r="BH13" s="162"/>
      <c r="BI13" s="162"/>
      <c r="BJ13" s="163"/>
      <c r="BK13" s="161"/>
      <c r="BL13" s="162"/>
      <c r="BM13" s="162"/>
      <c r="BN13" s="163"/>
      <c r="BO13" s="161"/>
      <c r="BP13" s="162"/>
      <c r="BQ13" s="162"/>
      <c r="BR13" s="163"/>
      <c r="BS13" s="161"/>
      <c r="BT13" s="162"/>
      <c r="BU13" s="162"/>
      <c r="BV13" s="162"/>
      <c r="BW13" s="163"/>
      <c r="BX13" s="173"/>
      <c r="BY13" s="174"/>
      <c r="BZ13" s="174"/>
      <c r="CA13" s="175"/>
      <c r="CB13" s="173"/>
      <c r="CC13" s="174"/>
      <c r="CD13" s="174"/>
      <c r="CE13" s="175"/>
      <c r="CF13" s="173"/>
      <c r="CG13" s="174"/>
      <c r="CH13" s="174"/>
      <c r="CI13" s="175"/>
      <c r="CJ13" s="173"/>
      <c r="CK13" s="174"/>
      <c r="CL13" s="174"/>
      <c r="CM13" s="175"/>
      <c r="CN13" s="161"/>
      <c r="CO13" s="162"/>
      <c r="CP13" s="162"/>
      <c r="CQ13" s="163"/>
      <c r="CR13" s="161"/>
      <c r="CS13" s="162"/>
      <c r="CT13" s="162"/>
      <c r="CU13" s="162"/>
      <c r="CV13" s="163"/>
      <c r="CW13" s="161"/>
      <c r="CX13" s="162"/>
      <c r="CY13" s="162"/>
      <c r="CZ13" s="162"/>
      <c r="DA13" s="163"/>
      <c r="DB13" s="161"/>
      <c r="DC13" s="162"/>
      <c r="DD13" s="162"/>
      <c r="DE13" s="162"/>
      <c r="DF13" s="163"/>
      <c r="DG13" s="161"/>
      <c r="DH13" s="162"/>
      <c r="DI13" s="162"/>
      <c r="DJ13" s="162"/>
      <c r="DK13" s="163"/>
      <c r="DL13" s="161"/>
      <c r="DM13" s="162"/>
      <c r="DN13" s="162"/>
      <c r="DO13" s="163"/>
      <c r="DP13" s="161"/>
      <c r="DQ13" s="162"/>
      <c r="DR13" s="162"/>
      <c r="DS13" s="163"/>
      <c r="DT13" s="161"/>
      <c r="DU13" s="162"/>
      <c r="DV13" s="162"/>
      <c r="DW13" s="163"/>
      <c r="DX13" s="161"/>
      <c r="DY13" s="162"/>
      <c r="DZ13" s="162"/>
      <c r="EA13" s="162"/>
      <c r="EB13" s="163"/>
      <c r="EC13" s="161"/>
      <c r="ED13" s="162"/>
      <c r="EE13" s="162"/>
      <c r="EF13" s="162"/>
      <c r="EG13" s="163"/>
      <c r="EH13" s="161"/>
      <c r="EI13" s="162"/>
      <c r="EJ13" s="162"/>
      <c r="EK13" s="162"/>
      <c r="EL13" s="163"/>
      <c r="EM13" s="161"/>
      <c r="EN13" s="162"/>
      <c r="EO13" s="162"/>
      <c r="EP13" s="163"/>
      <c r="EQ13" s="161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3"/>
      <c r="FD13" s="161"/>
      <c r="FE13" s="162"/>
      <c r="FF13" s="162"/>
      <c r="FG13" s="162"/>
      <c r="FH13" s="162"/>
      <c r="FI13" s="163"/>
      <c r="FJ13" s="161"/>
      <c r="FK13" s="162"/>
      <c r="FL13" s="162"/>
      <c r="FM13" s="162"/>
      <c r="FN13" s="162"/>
      <c r="FO13" s="162"/>
      <c r="FP13" s="162"/>
      <c r="FQ13" s="163"/>
    </row>
    <row r="14" spans="1:173" ht="18" customHeight="1">
      <c r="A14" s="169">
        <v>1</v>
      </c>
      <c r="B14" s="169"/>
      <c r="C14" s="169"/>
      <c r="D14" s="169"/>
      <c r="E14" s="169">
        <v>2</v>
      </c>
      <c r="F14" s="169"/>
      <c r="G14" s="169"/>
      <c r="H14" s="169"/>
      <c r="I14" s="169"/>
      <c r="J14" s="169"/>
      <c r="K14" s="169"/>
      <c r="L14" s="169">
        <v>3</v>
      </c>
      <c r="M14" s="169"/>
      <c r="N14" s="169"/>
      <c r="O14" s="169"/>
      <c r="P14" s="169"/>
      <c r="Q14" s="169"/>
      <c r="R14" s="169">
        <v>4</v>
      </c>
      <c r="S14" s="169"/>
      <c r="T14" s="169"/>
      <c r="U14" s="169"/>
      <c r="V14" s="169"/>
      <c r="W14" s="169">
        <v>5</v>
      </c>
      <c r="X14" s="169"/>
      <c r="Y14" s="169"/>
      <c r="Z14" s="169"/>
      <c r="AA14" s="169"/>
      <c r="AB14" s="169">
        <v>6</v>
      </c>
      <c r="AC14" s="169"/>
      <c r="AD14" s="169"/>
      <c r="AE14" s="169"/>
      <c r="AF14" s="169"/>
      <c r="AG14" s="169">
        <v>7</v>
      </c>
      <c r="AH14" s="169"/>
      <c r="AI14" s="169"/>
      <c r="AJ14" s="169"/>
      <c r="AK14" s="169"/>
      <c r="AL14" s="169">
        <v>8</v>
      </c>
      <c r="AM14" s="169"/>
      <c r="AN14" s="169"/>
      <c r="AO14" s="169"/>
      <c r="AP14" s="169"/>
      <c r="AQ14" s="169">
        <v>9</v>
      </c>
      <c r="AR14" s="169"/>
      <c r="AS14" s="169"/>
      <c r="AT14" s="169"/>
      <c r="AU14" s="169">
        <v>10</v>
      </c>
      <c r="AV14" s="169"/>
      <c r="AW14" s="169"/>
      <c r="AX14" s="169"/>
      <c r="AY14" s="169">
        <v>11</v>
      </c>
      <c r="AZ14" s="169"/>
      <c r="BA14" s="169"/>
      <c r="BB14" s="169"/>
      <c r="BC14" s="169">
        <v>12</v>
      </c>
      <c r="BD14" s="169"/>
      <c r="BE14" s="169"/>
      <c r="BF14" s="169"/>
      <c r="BG14" s="169">
        <v>13</v>
      </c>
      <c r="BH14" s="169"/>
      <c r="BI14" s="169"/>
      <c r="BJ14" s="169"/>
      <c r="BK14" s="169">
        <v>14</v>
      </c>
      <c r="BL14" s="169"/>
      <c r="BM14" s="169"/>
      <c r="BN14" s="169"/>
      <c r="BO14" s="169">
        <v>15</v>
      </c>
      <c r="BP14" s="169"/>
      <c r="BQ14" s="169"/>
      <c r="BR14" s="169"/>
      <c r="BS14" s="169">
        <v>16</v>
      </c>
      <c r="BT14" s="169"/>
      <c r="BU14" s="169"/>
      <c r="BV14" s="169"/>
      <c r="BW14" s="169"/>
      <c r="BX14" s="169">
        <v>17</v>
      </c>
      <c r="BY14" s="169"/>
      <c r="BZ14" s="169"/>
      <c r="CA14" s="169"/>
      <c r="CB14" s="169">
        <v>18</v>
      </c>
      <c r="CC14" s="169"/>
      <c r="CD14" s="169"/>
      <c r="CE14" s="169"/>
      <c r="CF14" s="169">
        <v>19</v>
      </c>
      <c r="CG14" s="169"/>
      <c r="CH14" s="169"/>
      <c r="CI14" s="169"/>
      <c r="CJ14" s="169">
        <v>20</v>
      </c>
      <c r="CK14" s="169"/>
      <c r="CL14" s="169"/>
      <c r="CM14" s="169"/>
      <c r="CN14" s="169">
        <v>21</v>
      </c>
      <c r="CO14" s="169"/>
      <c r="CP14" s="169"/>
      <c r="CQ14" s="169"/>
      <c r="CR14" s="169">
        <v>22</v>
      </c>
      <c r="CS14" s="169"/>
      <c r="CT14" s="169"/>
      <c r="CU14" s="169"/>
      <c r="CV14" s="169"/>
      <c r="CW14" s="169">
        <v>23</v>
      </c>
      <c r="CX14" s="169"/>
      <c r="CY14" s="169"/>
      <c r="CZ14" s="169"/>
      <c r="DA14" s="169"/>
      <c r="DB14" s="169">
        <v>24</v>
      </c>
      <c r="DC14" s="169"/>
      <c r="DD14" s="169"/>
      <c r="DE14" s="169"/>
      <c r="DF14" s="169"/>
      <c r="DG14" s="169">
        <v>25</v>
      </c>
      <c r="DH14" s="169"/>
      <c r="DI14" s="169"/>
      <c r="DJ14" s="169"/>
      <c r="DK14" s="169"/>
      <c r="DL14" s="169">
        <v>26</v>
      </c>
      <c r="DM14" s="169"/>
      <c r="DN14" s="169"/>
      <c r="DO14" s="169"/>
      <c r="DP14" s="169">
        <v>27</v>
      </c>
      <c r="DQ14" s="169"/>
      <c r="DR14" s="169"/>
      <c r="DS14" s="169"/>
      <c r="DT14" s="169">
        <v>28</v>
      </c>
      <c r="DU14" s="169"/>
      <c r="DV14" s="169"/>
      <c r="DW14" s="169"/>
      <c r="DX14" s="169">
        <v>29</v>
      </c>
      <c r="DY14" s="169"/>
      <c r="DZ14" s="169"/>
      <c r="EA14" s="169"/>
      <c r="EB14" s="169"/>
      <c r="EC14" s="169">
        <v>30</v>
      </c>
      <c r="ED14" s="169"/>
      <c r="EE14" s="169"/>
      <c r="EF14" s="169"/>
      <c r="EG14" s="169"/>
      <c r="EH14" s="169">
        <v>31</v>
      </c>
      <c r="EI14" s="169"/>
      <c r="EJ14" s="169"/>
      <c r="EK14" s="169"/>
      <c r="EL14" s="169"/>
      <c r="EM14" s="169">
        <v>32</v>
      </c>
      <c r="EN14" s="169"/>
      <c r="EO14" s="169"/>
      <c r="EP14" s="169"/>
      <c r="EQ14" s="169">
        <v>33</v>
      </c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>
        <v>34</v>
      </c>
      <c r="FE14" s="169"/>
      <c r="FF14" s="169"/>
      <c r="FG14" s="169"/>
      <c r="FH14" s="169"/>
      <c r="FI14" s="169"/>
      <c r="FJ14" s="169">
        <v>35</v>
      </c>
      <c r="FK14" s="169"/>
      <c r="FL14" s="169"/>
      <c r="FM14" s="169"/>
      <c r="FN14" s="169"/>
      <c r="FO14" s="169"/>
      <c r="FP14" s="169"/>
      <c r="FQ14" s="169"/>
    </row>
    <row r="15" spans="1:173" ht="18" customHeight="1">
      <c r="A15" s="168" t="s">
        <v>44</v>
      </c>
      <c r="B15" s="168"/>
      <c r="C15" s="168"/>
      <c r="D15" s="168"/>
      <c r="E15" s="164" t="s">
        <v>44</v>
      </c>
      <c r="F15" s="164"/>
      <c r="G15" s="164"/>
      <c r="H15" s="164"/>
      <c r="I15" s="164"/>
      <c r="J15" s="164"/>
      <c r="K15" s="164"/>
      <c r="L15" s="164" t="s">
        <v>44</v>
      </c>
      <c r="M15" s="164"/>
      <c r="N15" s="164"/>
      <c r="O15" s="164"/>
      <c r="P15" s="164"/>
      <c r="Q15" s="164"/>
      <c r="R15" s="165" t="s">
        <v>44</v>
      </c>
      <c r="S15" s="166"/>
      <c r="T15" s="166"/>
      <c r="U15" s="166"/>
      <c r="V15" s="167"/>
      <c r="W15" s="165" t="s">
        <v>44</v>
      </c>
      <c r="X15" s="166"/>
      <c r="Y15" s="166"/>
      <c r="Z15" s="166"/>
      <c r="AA15" s="167"/>
      <c r="AB15" s="165" t="s">
        <v>44</v>
      </c>
      <c r="AC15" s="166"/>
      <c r="AD15" s="166"/>
      <c r="AE15" s="166"/>
      <c r="AF15" s="167"/>
      <c r="AG15" s="165" t="s">
        <v>44</v>
      </c>
      <c r="AH15" s="166"/>
      <c r="AI15" s="166"/>
      <c r="AJ15" s="166"/>
      <c r="AK15" s="167"/>
      <c r="AL15" s="165" t="s">
        <v>44</v>
      </c>
      <c r="AM15" s="166"/>
      <c r="AN15" s="166"/>
      <c r="AO15" s="166"/>
      <c r="AP15" s="167"/>
      <c r="AQ15" s="164" t="s">
        <v>44</v>
      </c>
      <c r="AR15" s="164"/>
      <c r="AS15" s="164"/>
      <c r="AT15" s="164"/>
      <c r="AU15" s="164" t="s">
        <v>44</v>
      </c>
      <c r="AV15" s="164"/>
      <c r="AW15" s="164"/>
      <c r="AX15" s="164"/>
      <c r="AY15" s="164" t="s">
        <v>44</v>
      </c>
      <c r="AZ15" s="164"/>
      <c r="BA15" s="164"/>
      <c r="BB15" s="164"/>
      <c r="BC15" s="164" t="s">
        <v>44</v>
      </c>
      <c r="BD15" s="164"/>
      <c r="BE15" s="164"/>
      <c r="BF15" s="164"/>
      <c r="BG15" s="164" t="s">
        <v>44</v>
      </c>
      <c r="BH15" s="164"/>
      <c r="BI15" s="164"/>
      <c r="BJ15" s="164"/>
      <c r="BK15" s="164" t="s">
        <v>44</v>
      </c>
      <c r="BL15" s="164"/>
      <c r="BM15" s="164"/>
      <c r="BN15" s="164"/>
      <c r="BO15" s="164" t="s">
        <v>44</v>
      </c>
      <c r="BP15" s="164"/>
      <c r="BQ15" s="164"/>
      <c r="BR15" s="164"/>
      <c r="BS15" s="165" t="s">
        <v>44</v>
      </c>
      <c r="BT15" s="166"/>
      <c r="BU15" s="166"/>
      <c r="BV15" s="166"/>
      <c r="BW15" s="167"/>
      <c r="BX15" s="164" t="s">
        <v>44</v>
      </c>
      <c r="BY15" s="164"/>
      <c r="BZ15" s="164"/>
      <c r="CA15" s="164"/>
      <c r="CB15" s="164" t="s">
        <v>44</v>
      </c>
      <c r="CC15" s="164"/>
      <c r="CD15" s="164"/>
      <c r="CE15" s="164"/>
      <c r="CF15" s="164" t="s">
        <v>44</v>
      </c>
      <c r="CG15" s="164"/>
      <c r="CH15" s="164"/>
      <c r="CI15" s="164"/>
      <c r="CJ15" s="164" t="s">
        <v>44</v>
      </c>
      <c r="CK15" s="164"/>
      <c r="CL15" s="164"/>
      <c r="CM15" s="164"/>
      <c r="CN15" s="164" t="s">
        <v>44</v>
      </c>
      <c r="CO15" s="164"/>
      <c r="CP15" s="164"/>
      <c r="CQ15" s="164"/>
      <c r="CR15" s="165" t="s">
        <v>44</v>
      </c>
      <c r="CS15" s="166"/>
      <c r="CT15" s="166"/>
      <c r="CU15" s="166"/>
      <c r="CV15" s="167"/>
      <c r="CW15" s="165" t="s">
        <v>44</v>
      </c>
      <c r="CX15" s="166"/>
      <c r="CY15" s="166"/>
      <c r="CZ15" s="166"/>
      <c r="DA15" s="167"/>
      <c r="DB15" s="165" t="s">
        <v>44</v>
      </c>
      <c r="DC15" s="166"/>
      <c r="DD15" s="166"/>
      <c r="DE15" s="166"/>
      <c r="DF15" s="167"/>
      <c r="DG15" s="165" t="s">
        <v>44</v>
      </c>
      <c r="DH15" s="166"/>
      <c r="DI15" s="166"/>
      <c r="DJ15" s="166"/>
      <c r="DK15" s="167"/>
      <c r="DL15" s="164" t="s">
        <v>44</v>
      </c>
      <c r="DM15" s="164"/>
      <c r="DN15" s="164"/>
      <c r="DO15" s="164"/>
      <c r="DP15" s="164" t="s">
        <v>44</v>
      </c>
      <c r="DQ15" s="164"/>
      <c r="DR15" s="164"/>
      <c r="DS15" s="164"/>
      <c r="DT15" s="164" t="s">
        <v>44</v>
      </c>
      <c r="DU15" s="164"/>
      <c r="DV15" s="164"/>
      <c r="DW15" s="164"/>
      <c r="DX15" s="168" t="s">
        <v>44</v>
      </c>
      <c r="DY15" s="168"/>
      <c r="DZ15" s="168"/>
      <c r="EA15" s="168"/>
      <c r="EB15" s="168"/>
      <c r="EC15" s="168" t="s">
        <v>44</v>
      </c>
      <c r="ED15" s="168"/>
      <c r="EE15" s="168"/>
      <c r="EF15" s="168"/>
      <c r="EG15" s="168"/>
      <c r="EH15" s="168" t="s">
        <v>44</v>
      </c>
      <c r="EI15" s="168"/>
      <c r="EJ15" s="168"/>
      <c r="EK15" s="168"/>
      <c r="EL15" s="168"/>
      <c r="EM15" s="164" t="s">
        <v>44</v>
      </c>
      <c r="EN15" s="164"/>
      <c r="EO15" s="164"/>
      <c r="EP15" s="164"/>
      <c r="EQ15" s="164" t="s">
        <v>44</v>
      </c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5" t="s">
        <v>44</v>
      </c>
      <c r="FE15" s="166"/>
      <c r="FF15" s="166"/>
      <c r="FG15" s="166"/>
      <c r="FH15" s="166"/>
      <c r="FI15" s="167"/>
      <c r="FJ15" s="168" t="s">
        <v>44</v>
      </c>
      <c r="FK15" s="168"/>
      <c r="FL15" s="168"/>
      <c r="FM15" s="168"/>
      <c r="FN15" s="168"/>
      <c r="FO15" s="168"/>
      <c r="FP15" s="168"/>
      <c r="FQ15" s="168"/>
    </row>
    <row r="16" spans="1:173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</row>
    <row r="17" spans="1:173" ht="18" customHeight="1">
      <c r="A17" s="106" t="s">
        <v>33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 t="s">
        <v>245</v>
      </c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</row>
    <row r="18" spans="1:173" ht="18" customHeight="1">
      <c r="A18" s="105" t="s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 t="s">
        <v>2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 t="s">
        <v>3</v>
      </c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</row>
    <row r="19" spans="1:173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</row>
    <row r="20" spans="1:25" ht="18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173" ht="27.75" customHeight="1">
      <c r="A21" s="111" t="s">
        <v>212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</row>
    <row r="22" spans="1:173" ht="18" customHeight="1">
      <c r="A22" s="34" t="s">
        <v>213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</row>
    <row r="23" spans="1:173" ht="18" customHeight="1">
      <c r="A23" s="34" t="s">
        <v>214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</row>
    <row r="24" spans="1:173" ht="18" customHeight="1">
      <c r="A24" s="34" t="s">
        <v>215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</row>
    <row r="25" spans="1:173" ht="18" customHeight="1">
      <c r="A25" s="34" t="s">
        <v>216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</row>
    <row r="26" spans="1:173" ht="18" customHeight="1">
      <c r="A26" s="34" t="s">
        <v>217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</row>
    <row r="27" spans="1:105" ht="18" customHeight="1">
      <c r="A27" s="1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6"/>
      <c r="CZ27" s="26"/>
      <c r="DA27" s="26"/>
    </row>
    <row r="28" spans="1:105" ht="18" customHeight="1">
      <c r="A28" s="16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6"/>
      <c r="CZ28" s="26"/>
      <c r="DA28" s="26"/>
    </row>
    <row r="29" spans="1:105" ht="18" customHeight="1">
      <c r="A29" s="16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6"/>
      <c r="CZ29" s="26"/>
      <c r="DA29" s="26"/>
    </row>
    <row r="30" spans="1:105" ht="18" customHeight="1">
      <c r="A30" s="1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6"/>
      <c r="CZ30" s="26"/>
      <c r="DA30" s="26"/>
    </row>
    <row r="31" spans="1:105" ht="18" customHeight="1">
      <c r="A31" s="1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6"/>
      <c r="CZ31" s="26"/>
      <c r="DA31" s="26"/>
    </row>
    <row r="32" spans="1:105" ht="18" customHeight="1">
      <c r="A32" s="1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6"/>
      <c r="CZ32" s="26"/>
      <c r="DA32" s="26"/>
    </row>
    <row r="33" spans="1:105" ht="18" customHeight="1">
      <c r="A33" s="1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6"/>
      <c r="CZ33" s="26"/>
      <c r="DA33" s="26"/>
    </row>
    <row r="34" spans="1:105" ht="18" customHeight="1">
      <c r="A34" s="16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11"/>
      <c r="CZ34" s="11"/>
      <c r="DA34" s="11"/>
    </row>
    <row r="35" spans="1:105" ht="18" customHeight="1">
      <c r="A35" s="16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3"/>
      <c r="CZ35" s="23"/>
      <c r="DA35" s="23"/>
    </row>
    <row r="36" spans="1:105" ht="18" customHeight="1">
      <c r="A36" s="16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4"/>
      <c r="CZ36" s="24"/>
      <c r="DA36" s="24"/>
    </row>
    <row r="37" spans="1:102" ht="18" customHeight="1">
      <c r="A37" s="1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</row>
    <row r="38" spans="1:102" ht="18" customHeight="1">
      <c r="A38" s="16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</row>
    <row r="39" spans="1:102" ht="15">
      <c r="A39" s="16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</row>
    <row r="40" spans="1:102" ht="15">
      <c r="A40" s="16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</row>
    <row r="41" spans="1:102" ht="15">
      <c r="A41" s="1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</row>
    <row r="42" spans="1:102" ht="15">
      <c r="A42" s="1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</row>
    <row r="43" spans="1:102" ht="15">
      <c r="A43" s="16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</row>
    <row r="44" spans="1:102" ht="15">
      <c r="A44" s="1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</row>
    <row r="45" spans="1:102" ht="15">
      <c r="A45" s="1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</row>
    <row r="46" spans="1:102" ht="15">
      <c r="A46" s="16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</row>
    <row r="47" spans="1:102" ht="1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</row>
    <row r="48" spans="1:102" ht="15">
      <c r="A48" s="1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</row>
    <row r="49" spans="1:102" ht="15">
      <c r="A49" s="1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</row>
    <row r="50" spans="1:102" ht="15">
      <c r="A50" s="16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</row>
    <row r="51" spans="1:102" ht="15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</row>
    <row r="52" spans="1:102" ht="15">
      <c r="A52" s="1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</row>
    <row r="53" spans="1:102" ht="15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</row>
    <row r="54" spans="1:102" ht="15">
      <c r="A54" s="1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</row>
    <row r="55" spans="1:102" ht="15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8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</row>
    <row r="56" spans="1:102" ht="1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5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</row>
    <row r="58" spans="1:102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27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1" spans="1:102" ht="31.5" customHeigh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</row>
    <row r="62" spans="1:102" ht="34.5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</row>
  </sheetData>
  <sheetProtection/>
  <mergeCells count="124">
    <mergeCell ref="AT4:BD4"/>
    <mergeCell ref="BX12:CA13"/>
    <mergeCell ref="CB12:CE13"/>
    <mergeCell ref="CF12:CI13"/>
    <mergeCell ref="AY11:BF11"/>
    <mergeCell ref="BX11:CE11"/>
    <mergeCell ref="CF11:CM11"/>
    <mergeCell ref="CJ12:CM13"/>
    <mergeCell ref="BO10:BR13"/>
    <mergeCell ref="AQ10:BJ10"/>
    <mergeCell ref="BX10:DK10"/>
    <mergeCell ref="AL9:AP13"/>
    <mergeCell ref="BG11:BJ13"/>
    <mergeCell ref="BK10:BN13"/>
    <mergeCell ref="BC12:BF13"/>
    <mergeCell ref="AQ9:BW9"/>
    <mergeCell ref="BX9:DW9"/>
    <mergeCell ref="R9:V13"/>
    <mergeCell ref="W9:AA13"/>
    <mergeCell ref="AB9:AF13"/>
    <mergeCell ref="AQ12:AT13"/>
    <mergeCell ref="AU12:AX13"/>
    <mergeCell ref="AY12:BB13"/>
    <mergeCell ref="AQ11:AX11"/>
    <mergeCell ref="AG14:AK14"/>
    <mergeCell ref="AL14:AP14"/>
    <mergeCell ref="AQ14:AT14"/>
    <mergeCell ref="DX9:EB13"/>
    <mergeCell ref="EC9:EG13"/>
    <mergeCell ref="EH9:EL13"/>
    <mergeCell ref="DL10:DO13"/>
    <mergeCell ref="DP10:DS13"/>
    <mergeCell ref="DT10:DW13"/>
    <mergeCell ref="AG9:AK13"/>
    <mergeCell ref="A14:D14"/>
    <mergeCell ref="E14:K14"/>
    <mergeCell ref="L14:Q14"/>
    <mergeCell ref="R14:V14"/>
    <mergeCell ref="W14:AA14"/>
    <mergeCell ref="AB14:AF14"/>
    <mergeCell ref="AU14:AX14"/>
    <mergeCell ref="AY14:BB14"/>
    <mergeCell ref="BC14:BF14"/>
    <mergeCell ref="BG14:BJ14"/>
    <mergeCell ref="BK14:BN14"/>
    <mergeCell ref="BO14:BR14"/>
    <mergeCell ref="BS14:BW14"/>
    <mergeCell ref="BX14:CA14"/>
    <mergeCell ref="CB14:CE14"/>
    <mergeCell ref="CF14:CI14"/>
    <mergeCell ref="CJ14:CM14"/>
    <mergeCell ref="CN14:CQ14"/>
    <mergeCell ref="CR14:CV14"/>
    <mergeCell ref="CW14:DA14"/>
    <mergeCell ref="DB14:DF14"/>
    <mergeCell ref="DG14:DK14"/>
    <mergeCell ref="DL14:DO14"/>
    <mergeCell ref="DP14:DS14"/>
    <mergeCell ref="DT14:DW14"/>
    <mergeCell ref="DX14:EB14"/>
    <mergeCell ref="EC14:EG14"/>
    <mergeCell ref="EH14:EL14"/>
    <mergeCell ref="EM14:EP14"/>
    <mergeCell ref="EQ14:FC14"/>
    <mergeCell ref="FD14:FI14"/>
    <mergeCell ref="FJ14:FQ14"/>
    <mergeCell ref="A15:D15"/>
    <mergeCell ref="E15:K15"/>
    <mergeCell ref="L15:Q15"/>
    <mergeCell ref="R15:V15"/>
    <mergeCell ref="W15:AA15"/>
    <mergeCell ref="AB15:AF15"/>
    <mergeCell ref="AG15:AK15"/>
    <mergeCell ref="AL15:AP15"/>
    <mergeCell ref="AQ15:AT15"/>
    <mergeCell ref="AU15:AX15"/>
    <mergeCell ref="AY15:BB15"/>
    <mergeCell ref="BC15:BF15"/>
    <mergeCell ref="BG15:BJ15"/>
    <mergeCell ref="BK15:BN15"/>
    <mergeCell ref="BO15:BR15"/>
    <mergeCell ref="BS15:BW15"/>
    <mergeCell ref="BX15:CA15"/>
    <mergeCell ref="CB15:CE15"/>
    <mergeCell ref="CF15:CI15"/>
    <mergeCell ref="CJ15:CM15"/>
    <mergeCell ref="EH15:EL15"/>
    <mergeCell ref="EM15:EP15"/>
    <mergeCell ref="CN15:CQ15"/>
    <mergeCell ref="CR15:CV15"/>
    <mergeCell ref="CW15:DA15"/>
    <mergeCell ref="DB15:DF15"/>
    <mergeCell ref="DG15:DK15"/>
    <mergeCell ref="DL15:DO15"/>
    <mergeCell ref="EQ15:FC15"/>
    <mergeCell ref="FD15:FI15"/>
    <mergeCell ref="FJ15:FQ15"/>
    <mergeCell ref="A17:AK17"/>
    <mergeCell ref="AL17:BV17"/>
    <mergeCell ref="BW17:CX17"/>
    <mergeCell ref="DP15:DS15"/>
    <mergeCell ref="DT15:DW15"/>
    <mergeCell ref="DX15:EB15"/>
    <mergeCell ref="EC15:EG15"/>
    <mergeCell ref="A18:AK18"/>
    <mergeCell ref="AL18:BV18"/>
    <mergeCell ref="BW18:CX18"/>
    <mergeCell ref="A21:FQ21"/>
    <mergeCell ref="A3:FQ3"/>
    <mergeCell ref="A6:FQ6"/>
    <mergeCell ref="A7:FQ7"/>
    <mergeCell ref="A9:D13"/>
    <mergeCell ref="E9:K13"/>
    <mergeCell ref="L9:Q13"/>
    <mergeCell ref="EQ9:FC13"/>
    <mergeCell ref="FD9:FI13"/>
    <mergeCell ref="FJ9:FQ13"/>
    <mergeCell ref="BS10:BW13"/>
    <mergeCell ref="CN11:CQ13"/>
    <mergeCell ref="CR11:CV13"/>
    <mergeCell ref="CW11:DA13"/>
    <mergeCell ref="DB11:DF13"/>
    <mergeCell ref="DG11:DK13"/>
    <mergeCell ref="EM9:EP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view="pageBreakPreview" zoomScale="115" zoomScaleSheetLayoutView="115" zoomScalePageLayoutView="0" workbookViewId="0" topLeftCell="A1">
      <selection activeCell="A11" sqref="A11:C11"/>
    </sheetView>
  </sheetViews>
  <sheetFormatPr defaultColWidth="0.875" defaultRowHeight="12.75"/>
  <cols>
    <col min="1" max="1" width="5.875" style="4" customWidth="1"/>
    <col min="2" max="2" width="34.875" style="4" customWidth="1"/>
    <col min="3" max="3" width="39.375" style="4" customWidth="1"/>
    <col min="4" max="16384" width="0.875" style="4" customWidth="1"/>
  </cols>
  <sheetData>
    <row r="1" s="1" customFormat="1" ht="18" customHeight="1">
      <c r="D1" s="2"/>
    </row>
    <row r="2" s="1" customFormat="1" ht="18" customHeight="1"/>
    <row r="3" spans="1:4" s="1" customFormat="1" ht="77.25" customHeight="1">
      <c r="A3" s="110" t="s">
        <v>218</v>
      </c>
      <c r="B3" s="110"/>
      <c r="C3" s="110"/>
      <c r="D3" s="20"/>
    </row>
    <row r="4" s="1" customFormat="1" ht="18" customHeight="1"/>
    <row r="5" spans="1:3" s="1" customFormat="1" ht="18" customHeight="1">
      <c r="A5" s="106" t="s">
        <v>238</v>
      </c>
      <c r="B5" s="106"/>
      <c r="C5" s="106"/>
    </row>
    <row r="6" spans="1:4" s="1" customFormat="1" ht="15.75">
      <c r="A6" s="105" t="s">
        <v>5</v>
      </c>
      <c r="B6" s="105"/>
      <c r="C6" s="105"/>
      <c r="D6" s="3"/>
    </row>
    <row r="8" spans="1:4" s="5" customFormat="1" ht="31.5" customHeight="1">
      <c r="A8" s="54" t="s">
        <v>219</v>
      </c>
      <c r="B8" s="54" t="s">
        <v>220</v>
      </c>
      <c r="C8" s="54" t="s">
        <v>221</v>
      </c>
      <c r="D8" s="22"/>
    </row>
    <row r="9" spans="1:4" ht="49.5" customHeight="1">
      <c r="A9" s="62">
        <v>1</v>
      </c>
      <c r="B9" s="75" t="s">
        <v>222</v>
      </c>
      <c r="C9" s="63" t="s">
        <v>223</v>
      </c>
      <c r="D9" s="22"/>
    </row>
    <row r="10" spans="1:4" s="5" customFormat="1" ht="18" customHeight="1">
      <c r="A10" s="81"/>
      <c r="B10" s="36" t="s">
        <v>44</v>
      </c>
      <c r="C10" s="36" t="s">
        <v>44</v>
      </c>
      <c r="D10" s="26"/>
    </row>
    <row r="11" spans="1:4" s="5" customFormat="1" ht="18" customHeight="1">
      <c r="A11" s="106" t="s">
        <v>247</v>
      </c>
      <c r="B11" s="106"/>
      <c r="C11" s="106"/>
      <c r="D11" s="26"/>
    </row>
    <row r="12" spans="1:4" ht="18" customHeight="1">
      <c r="A12" s="105"/>
      <c r="B12" s="105"/>
      <c r="C12" s="6"/>
      <c r="D12" s="26"/>
    </row>
    <row r="13" ht="18" customHeight="1">
      <c r="D13" s="26"/>
    </row>
  </sheetData>
  <sheetProtection/>
  <mergeCells count="5">
    <mergeCell ref="A11:C11"/>
    <mergeCell ref="A12:B12"/>
    <mergeCell ref="A5:C5"/>
    <mergeCell ref="A6:C6"/>
    <mergeCell ref="A3:C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C36"/>
  <sheetViews>
    <sheetView view="pageBreakPreview" zoomScaleSheetLayoutView="100" zoomScalePageLayoutView="0" workbookViewId="0" topLeftCell="A7">
      <selection activeCell="C14" sqref="C14"/>
    </sheetView>
  </sheetViews>
  <sheetFormatPr defaultColWidth="0.875" defaultRowHeight="12.75"/>
  <cols>
    <col min="1" max="1" width="5.625" style="4" customWidth="1"/>
    <col min="2" max="2" width="41.25390625" style="4" customWidth="1"/>
    <col min="3" max="3" width="43.875" style="4" customWidth="1"/>
    <col min="4" max="16384" width="0.875" style="4" customWidth="1"/>
  </cols>
  <sheetData>
    <row r="1" s="1" customFormat="1" ht="18" customHeight="1"/>
    <row r="2" s="1" customFormat="1" ht="18" customHeight="1"/>
    <row r="3" spans="1:3" s="1" customFormat="1" ht="66.75" customHeight="1">
      <c r="A3" s="110" t="s">
        <v>224</v>
      </c>
      <c r="B3" s="110"/>
      <c r="C3" s="110"/>
    </row>
    <row r="4" s="1" customFormat="1" ht="18" customHeight="1"/>
    <row r="5" spans="1:3" s="1" customFormat="1" ht="18" customHeight="1">
      <c r="A5" s="106" t="s">
        <v>238</v>
      </c>
      <c r="B5" s="106"/>
      <c r="C5" s="106"/>
    </row>
    <row r="6" spans="1:3" s="1" customFormat="1" ht="15.75">
      <c r="A6" s="105" t="s">
        <v>5</v>
      </c>
      <c r="B6" s="105"/>
      <c r="C6" s="105"/>
    </row>
    <row r="8" spans="1:3" s="5" customFormat="1" ht="35.25" customHeight="1">
      <c r="A8" s="57" t="s">
        <v>219</v>
      </c>
      <c r="B8" s="57" t="s">
        <v>220</v>
      </c>
      <c r="C8" s="57" t="s">
        <v>221</v>
      </c>
    </row>
    <row r="9" spans="1:3" ht="180">
      <c r="A9" s="64">
        <v>1</v>
      </c>
      <c r="B9" s="65" t="s">
        <v>225</v>
      </c>
      <c r="C9" s="57">
        <v>233</v>
      </c>
    </row>
    <row r="10" spans="1:3" s="5" customFormat="1" ht="165">
      <c r="A10" s="64" t="s">
        <v>226</v>
      </c>
      <c r="B10" s="65" t="s">
        <v>227</v>
      </c>
      <c r="C10" s="57">
        <v>233</v>
      </c>
    </row>
    <row r="11" spans="1:3" ht="45">
      <c r="A11" s="64" t="s">
        <v>15</v>
      </c>
      <c r="B11" s="65" t="s">
        <v>228</v>
      </c>
      <c r="C11" s="63">
        <v>403</v>
      </c>
    </row>
    <row r="12" spans="1:3" ht="46.5">
      <c r="A12" s="64" t="s">
        <v>16</v>
      </c>
      <c r="B12" s="65" t="s">
        <v>229</v>
      </c>
      <c r="C12" s="63">
        <v>0</v>
      </c>
    </row>
    <row r="13" spans="1:3" ht="31.5">
      <c r="A13" s="64" t="s">
        <v>17</v>
      </c>
      <c r="B13" s="65" t="s">
        <v>230</v>
      </c>
      <c r="C13" s="63">
        <v>0</v>
      </c>
    </row>
    <row r="14" spans="1:3" ht="18" customHeight="1">
      <c r="A14" s="35"/>
      <c r="B14" s="27"/>
      <c r="C14" s="19"/>
    </row>
    <row r="15" spans="1:3" ht="18" customHeight="1">
      <c r="A15" s="106" t="s">
        <v>248</v>
      </c>
      <c r="B15" s="106"/>
      <c r="C15" s="106"/>
    </row>
    <row r="16" spans="1:3" ht="18" customHeight="1">
      <c r="A16" s="105"/>
      <c r="B16" s="105"/>
      <c r="C16" s="6"/>
    </row>
    <row r="17" ht="18" customHeight="1"/>
    <row r="18" spans="1:3" ht="18" customHeight="1">
      <c r="A18" s="16"/>
      <c r="B18" s="29"/>
      <c r="C18" s="30"/>
    </row>
    <row r="19" spans="1:3" ht="15">
      <c r="A19" s="16"/>
      <c r="B19" s="29"/>
      <c r="C19" s="30"/>
    </row>
    <row r="20" spans="1:3" ht="15">
      <c r="A20" s="16"/>
      <c r="B20" s="29"/>
      <c r="C20" s="30"/>
    </row>
    <row r="21" spans="1:3" ht="15">
      <c r="A21" s="16"/>
      <c r="B21" s="29"/>
      <c r="C21" s="30"/>
    </row>
    <row r="22" spans="1:3" ht="15">
      <c r="A22" s="16"/>
      <c r="B22" s="29"/>
      <c r="C22" s="30"/>
    </row>
    <row r="23" spans="1:3" ht="15">
      <c r="A23" s="16"/>
      <c r="B23" s="29"/>
      <c r="C23" s="30"/>
    </row>
    <row r="24" spans="1:3" ht="15">
      <c r="A24" s="16"/>
      <c r="B24" s="29"/>
      <c r="C24" s="30"/>
    </row>
    <row r="25" spans="1:3" ht="15">
      <c r="A25" s="16"/>
      <c r="B25" s="29"/>
      <c r="C25" s="30"/>
    </row>
    <row r="26" spans="1:3" ht="15">
      <c r="A26" s="16"/>
      <c r="B26" s="29"/>
      <c r="C26" s="30"/>
    </row>
    <row r="27" spans="1:3" ht="15">
      <c r="A27" s="16"/>
      <c r="B27" s="29"/>
      <c r="C27" s="30"/>
    </row>
    <row r="28" spans="1:3" ht="15">
      <c r="A28" s="16"/>
      <c r="B28" s="29"/>
      <c r="C28" s="30"/>
    </row>
    <row r="29" spans="1:3" ht="15">
      <c r="A29" s="16"/>
      <c r="B29" s="29"/>
      <c r="C29" s="30"/>
    </row>
    <row r="30" spans="1:3" ht="15">
      <c r="A30" s="16"/>
      <c r="B30" s="17"/>
      <c r="C30" s="18"/>
    </row>
    <row r="31" spans="1:3" ht="15.75">
      <c r="A31" s="23"/>
      <c r="B31" s="23"/>
      <c r="C31" s="23"/>
    </row>
    <row r="32" spans="1:3" ht="15">
      <c r="A32" s="24"/>
      <c r="B32" s="24"/>
      <c r="C32" s="24"/>
    </row>
    <row r="33" spans="1:2" ht="15">
      <c r="A33" s="10"/>
      <c r="B33" s="10"/>
    </row>
    <row r="35" spans="1:3" ht="31.5" customHeight="1">
      <c r="A35" s="31"/>
      <c r="B35" s="32"/>
      <c r="C35" s="32"/>
    </row>
    <row r="36" spans="1:3" ht="34.5" customHeight="1">
      <c r="A36" s="31"/>
      <c r="B36" s="32"/>
      <c r="C36" s="32"/>
    </row>
  </sheetData>
  <sheetProtection/>
  <mergeCells count="5">
    <mergeCell ref="A15:C15"/>
    <mergeCell ref="A16:B16"/>
    <mergeCell ref="A3:C3"/>
    <mergeCell ref="A5:C5"/>
    <mergeCell ref="A6:C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K45" sqref="K45"/>
    </sheetView>
  </sheetViews>
  <sheetFormatPr defaultColWidth="9.00390625" defaultRowHeight="12.75"/>
  <cols>
    <col min="1" max="1" width="11.125" style="0" customWidth="1"/>
  </cols>
  <sheetData>
    <row r="1" spans="1:2" ht="12.75">
      <c r="A1" t="s">
        <v>263</v>
      </c>
      <c r="B1">
        <v>0.65</v>
      </c>
    </row>
    <row r="2" spans="1:2" ht="12.75">
      <c r="A2" t="s">
        <v>264</v>
      </c>
      <c r="B2">
        <v>1.35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B15"/>
  <sheetViews>
    <sheetView view="pageBreakPreview" zoomScaleSheetLayoutView="100" zoomScalePageLayoutView="0" workbookViewId="0" topLeftCell="A1">
      <selection activeCell="B17" sqref="B17"/>
    </sheetView>
  </sheetViews>
  <sheetFormatPr defaultColWidth="0.875" defaultRowHeight="12.75"/>
  <cols>
    <col min="1" max="1" width="45.375" style="4" customWidth="1"/>
    <col min="2" max="2" width="41.00390625" style="4" customWidth="1"/>
    <col min="3" max="3" width="7.375" style="4" customWidth="1"/>
    <col min="4" max="16384" width="0.875" style="4" customWidth="1"/>
  </cols>
  <sheetData>
    <row r="1" s="1" customFormat="1" ht="15.75"/>
    <row r="2" s="1" customFormat="1" ht="15.75"/>
    <row r="3" spans="1:2" s="1" customFormat="1" ht="32.25" customHeight="1">
      <c r="A3" s="110" t="s">
        <v>4</v>
      </c>
      <c r="B3" s="110"/>
    </row>
    <row r="4" s="1" customFormat="1" ht="9" customHeight="1"/>
    <row r="5" spans="1:2" s="1" customFormat="1" ht="15.75">
      <c r="A5" s="106" t="s">
        <v>238</v>
      </c>
      <c r="B5" s="106"/>
    </row>
    <row r="6" spans="1:2" s="1" customFormat="1" ht="15.75">
      <c r="A6" s="105"/>
      <c r="B6" s="105"/>
    </row>
    <row r="7" ht="21" customHeight="1"/>
    <row r="8" spans="1:2" s="5" customFormat="1" ht="48" customHeight="1">
      <c r="A8" s="58" t="s">
        <v>262</v>
      </c>
      <c r="B8" s="72">
        <f>MAX('1.1'!C11:C22)</f>
        <v>270</v>
      </c>
    </row>
    <row r="9" spans="1:2" s="5" customFormat="1" ht="33.75" customHeight="1">
      <c r="A9" s="59" t="s">
        <v>6</v>
      </c>
      <c r="B9" s="92">
        <v>0</v>
      </c>
    </row>
    <row r="10" spans="1:2" s="5" customFormat="1" ht="50.25" customHeight="1">
      <c r="A10" s="55" t="s">
        <v>7</v>
      </c>
      <c r="B10" s="56">
        <f>B9/B8</f>
        <v>0</v>
      </c>
    </row>
    <row r="12" spans="1:2" s="1" customFormat="1" ht="15.75">
      <c r="A12" s="109" t="s">
        <v>240</v>
      </c>
      <c r="B12" s="109"/>
    </row>
    <row r="13" spans="1:2" s="3" customFormat="1" ht="13.5" customHeight="1">
      <c r="A13" s="6"/>
      <c r="B13" s="6"/>
    </row>
    <row r="14" spans="1:2" s="3" customFormat="1" ht="13.5" customHeight="1">
      <c r="A14" s="6"/>
      <c r="B14" s="6"/>
    </row>
    <row r="15" spans="1:2" s="3" customFormat="1" ht="13.5" customHeight="1">
      <c r="A15" s="6"/>
      <c r="B15" s="6"/>
    </row>
    <row r="16" ht="21.75" customHeight="1"/>
  </sheetData>
  <sheetProtection/>
  <mergeCells count="4">
    <mergeCell ref="A12:B12"/>
    <mergeCell ref="A5:B5"/>
    <mergeCell ref="A6:B6"/>
    <mergeCell ref="A3:B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1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0.875" defaultRowHeight="12.75"/>
  <cols>
    <col min="1" max="1" width="22.875" style="4" customWidth="1"/>
    <col min="2" max="2" width="17.75390625" style="4" customWidth="1"/>
    <col min="3" max="3" width="13.375" style="4" customWidth="1"/>
    <col min="4" max="4" width="9.875" style="4" customWidth="1"/>
    <col min="5" max="5" width="10.00390625" style="4" customWidth="1"/>
    <col min="6" max="6" width="10.375" style="4" customWidth="1"/>
    <col min="7" max="16384" width="0.875" style="4" customWidth="1"/>
  </cols>
  <sheetData>
    <row r="1" s="1" customFormat="1" ht="15.75"/>
    <row r="2" s="1" customFormat="1" ht="15.75"/>
    <row r="3" spans="1:6" s="1" customFormat="1" ht="60" customHeight="1">
      <c r="A3" s="110" t="s">
        <v>267</v>
      </c>
      <c r="B3" s="110"/>
      <c r="C3" s="110"/>
      <c r="D3" s="110"/>
      <c r="E3" s="110"/>
      <c r="F3" s="110"/>
    </row>
    <row r="4" s="1" customFormat="1" ht="9" customHeight="1"/>
    <row r="5" spans="1:6" s="1" customFormat="1" ht="15.75">
      <c r="A5" s="106" t="s">
        <v>238</v>
      </c>
      <c r="B5" s="106"/>
      <c r="C5" s="106"/>
      <c r="D5" s="106"/>
      <c r="E5" s="106"/>
      <c r="F5" s="106"/>
    </row>
    <row r="6" spans="1:6" s="1" customFormat="1" ht="15.75">
      <c r="A6" s="105"/>
      <c r="B6" s="105"/>
      <c r="C6" s="105"/>
      <c r="D6" s="105"/>
      <c r="E6" s="105"/>
      <c r="F6" s="105"/>
    </row>
    <row r="7" spans="1:6" s="5" customFormat="1" ht="18" customHeight="1">
      <c r="A7" s="113" t="s">
        <v>28</v>
      </c>
      <c r="B7" s="113" t="s">
        <v>29</v>
      </c>
      <c r="C7" s="113" t="s">
        <v>30</v>
      </c>
      <c r="D7" s="115" t="s">
        <v>31</v>
      </c>
      <c r="E7" s="116"/>
      <c r="F7" s="116"/>
    </row>
    <row r="8" spans="1:6" ht="45.75" customHeight="1">
      <c r="A8" s="114"/>
      <c r="B8" s="114"/>
      <c r="C8" s="114"/>
      <c r="D8" s="71" t="s">
        <v>235</v>
      </c>
      <c r="E8" s="71" t="s">
        <v>251</v>
      </c>
      <c r="F8" s="71" t="s">
        <v>252</v>
      </c>
    </row>
    <row r="9" spans="1:6" s="5" customFormat="1" ht="75">
      <c r="A9" s="54" t="s">
        <v>231</v>
      </c>
      <c r="B9" s="74"/>
      <c r="C9" s="74"/>
      <c r="D9" s="88">
        <v>0.503</v>
      </c>
      <c r="E9" s="88">
        <v>0.496</v>
      </c>
      <c r="F9" s="88">
        <v>0.488</v>
      </c>
    </row>
    <row r="10" spans="1:6" s="5" customFormat="1" ht="75">
      <c r="A10" s="52" t="s">
        <v>232</v>
      </c>
      <c r="B10" s="74"/>
      <c r="C10" s="74"/>
      <c r="D10" s="75">
        <v>1</v>
      </c>
      <c r="E10" s="75">
        <v>1</v>
      </c>
      <c r="F10" s="75">
        <v>1</v>
      </c>
    </row>
    <row r="11" spans="1:6" s="5" customFormat="1" ht="105">
      <c r="A11" s="52" t="s">
        <v>233</v>
      </c>
      <c r="B11" s="74"/>
      <c r="C11" s="74"/>
      <c r="D11" s="75">
        <f>0.1*2+0.7*0.425+0.2*2</f>
        <v>0.8975</v>
      </c>
      <c r="E11" s="57">
        <f>D11</f>
        <v>0.8975</v>
      </c>
      <c r="F11" s="57">
        <f>E11</f>
        <v>0.8975</v>
      </c>
    </row>
    <row r="12" spans="1:2" ht="15">
      <c r="A12" s="10"/>
      <c r="B12" s="10"/>
    </row>
    <row r="13" spans="1:6" s="1" customFormat="1" ht="15.75">
      <c r="A13" s="106" t="s">
        <v>241</v>
      </c>
      <c r="B13" s="106"/>
      <c r="C13" s="106"/>
      <c r="D13" s="106"/>
      <c r="E13" s="106"/>
      <c r="F13" s="106"/>
    </row>
    <row r="14" spans="1:6" s="3" customFormat="1" ht="13.5" customHeight="1">
      <c r="A14" s="105"/>
      <c r="B14" s="105"/>
      <c r="C14" s="105"/>
      <c r="D14" s="105"/>
      <c r="E14" s="105"/>
      <c r="F14" s="6"/>
    </row>
    <row r="15" spans="1:6" s="3" customFormat="1" ht="13.5" customHeight="1">
      <c r="A15" s="10"/>
      <c r="B15" s="10"/>
      <c r="C15" s="4"/>
      <c r="D15" s="4"/>
      <c r="E15" s="4"/>
      <c r="F15" s="4"/>
    </row>
    <row r="16" spans="1:6" s="3" customFormat="1" ht="13.5" customHeight="1">
      <c r="A16" s="7"/>
      <c r="B16" s="7"/>
      <c r="C16" s="4"/>
      <c r="D16" s="4"/>
      <c r="E16" s="4"/>
      <c r="F16" s="4"/>
    </row>
    <row r="17" spans="1:6" ht="40.5" customHeight="1">
      <c r="A17" s="111" t="s">
        <v>32</v>
      </c>
      <c r="B17" s="112"/>
      <c r="C17" s="112"/>
      <c r="D17" s="112"/>
      <c r="E17" s="112"/>
      <c r="F17" s="112"/>
    </row>
    <row r="18" spans="1:6" ht="15.75" customHeight="1">
      <c r="A18" s="111" t="s">
        <v>234</v>
      </c>
      <c r="B18" s="112"/>
      <c r="C18" s="112"/>
      <c r="D18" s="112"/>
      <c r="E18" s="112"/>
      <c r="F18" s="112"/>
    </row>
  </sheetData>
  <sheetProtection/>
  <mergeCells count="12">
    <mergeCell ref="C7:C8"/>
    <mergeCell ref="D7:F7"/>
    <mergeCell ref="A13:F13"/>
    <mergeCell ref="A14:B14"/>
    <mergeCell ref="C14:E14"/>
    <mergeCell ref="A17:F17"/>
    <mergeCell ref="A18:F18"/>
    <mergeCell ref="A3:F3"/>
    <mergeCell ref="A5:F5"/>
    <mergeCell ref="A6:F6"/>
    <mergeCell ref="A7:A8"/>
    <mergeCell ref="B7:B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H18"/>
  <sheetViews>
    <sheetView view="pageBreakPreview" zoomScaleSheetLayoutView="100" zoomScalePageLayoutView="0" workbookViewId="0" topLeftCell="A7">
      <selection activeCell="G23" sqref="G23"/>
    </sheetView>
  </sheetViews>
  <sheetFormatPr defaultColWidth="0.875" defaultRowHeight="12.75"/>
  <cols>
    <col min="1" max="1" width="19.75390625" style="4" customWidth="1"/>
    <col min="2" max="2" width="15.125" style="4" customWidth="1"/>
    <col min="3" max="3" width="10.00390625" style="4" customWidth="1"/>
    <col min="4" max="4" width="7.375" style="4" customWidth="1"/>
    <col min="5" max="5" width="8.00390625" style="4" customWidth="1"/>
    <col min="6" max="6" width="8.375" style="4" customWidth="1"/>
    <col min="7" max="7" width="8.00390625" style="4" customWidth="1"/>
    <col min="8" max="8" width="9.00390625" style="4" customWidth="1"/>
    <col min="9" max="16384" width="0.875" style="4" customWidth="1"/>
  </cols>
  <sheetData>
    <row r="1" s="1" customFormat="1" ht="15.75"/>
    <row r="2" s="1" customFormat="1" ht="15.75"/>
    <row r="3" spans="1:8" s="1" customFormat="1" ht="74.25" customHeight="1">
      <c r="A3" s="110" t="s">
        <v>27</v>
      </c>
      <c r="B3" s="110"/>
      <c r="C3" s="110"/>
      <c r="D3" s="110"/>
      <c r="E3" s="110"/>
      <c r="F3" s="110"/>
      <c r="G3" s="110"/>
      <c r="H3" s="110"/>
    </row>
    <row r="4" s="1" customFormat="1" ht="9" customHeight="1"/>
    <row r="5" spans="1:6" s="1" customFormat="1" ht="15.75">
      <c r="A5" s="108" t="s">
        <v>238</v>
      </c>
      <c r="B5" s="108"/>
      <c r="C5" s="108"/>
      <c r="D5" s="108"/>
      <c r="E5" s="108"/>
      <c r="F5" s="108"/>
    </row>
    <row r="6" spans="1:8" s="1" customFormat="1" ht="15.75">
      <c r="A6" s="120"/>
      <c r="B6" s="121"/>
      <c r="C6" s="121"/>
      <c r="D6" s="121"/>
      <c r="E6" s="121"/>
      <c r="F6" s="121"/>
      <c r="G6" s="118"/>
      <c r="H6" s="119"/>
    </row>
    <row r="7" spans="1:8" s="5" customFormat="1" ht="35.25" customHeight="1">
      <c r="A7" s="117" t="s">
        <v>28</v>
      </c>
      <c r="B7" s="117" t="s">
        <v>29</v>
      </c>
      <c r="C7" s="117" t="s">
        <v>30</v>
      </c>
      <c r="D7" s="115" t="s">
        <v>31</v>
      </c>
      <c r="E7" s="116"/>
      <c r="F7" s="116"/>
      <c r="G7" s="118"/>
      <c r="H7" s="119"/>
    </row>
    <row r="8" spans="1:8" ht="48" customHeight="1">
      <c r="A8" s="117"/>
      <c r="B8" s="117"/>
      <c r="C8" s="117"/>
      <c r="D8" s="90" t="s">
        <v>254</v>
      </c>
      <c r="E8" s="90" t="s">
        <v>255</v>
      </c>
      <c r="F8" s="90">
        <v>2021</v>
      </c>
      <c r="G8" s="81">
        <v>2022</v>
      </c>
      <c r="H8" s="81">
        <v>2023</v>
      </c>
    </row>
    <row r="9" spans="1:8" s="96" customFormat="1" ht="90">
      <c r="A9" s="75" t="s">
        <v>231</v>
      </c>
      <c r="B9" s="95"/>
      <c r="C9" s="95"/>
      <c r="D9" s="99">
        <f>'2016-2018'!F9*(1-0.015)</f>
        <v>0.48068</v>
      </c>
      <c r="E9" s="99">
        <f>D9*(1-0.015)</f>
        <v>0.4734698</v>
      </c>
      <c r="F9" s="99">
        <f>E9*(1-0.015)</f>
        <v>0.466367753</v>
      </c>
      <c r="G9" s="99">
        <f>F9*(1-0.015)</f>
        <v>0.459372236705</v>
      </c>
      <c r="H9" s="99">
        <f>G9*(1-0.015)</f>
        <v>0.452481653154425</v>
      </c>
    </row>
    <row r="10" spans="1:8" s="96" customFormat="1" ht="90">
      <c r="A10" s="97" t="s">
        <v>232</v>
      </c>
      <c r="B10" s="95"/>
      <c r="C10" s="95"/>
      <c r="D10" s="91">
        <v>1</v>
      </c>
      <c r="E10" s="91">
        <v>1</v>
      </c>
      <c r="F10" s="91">
        <v>1</v>
      </c>
      <c r="G10" s="98">
        <v>1</v>
      </c>
      <c r="H10" s="98">
        <v>1</v>
      </c>
    </row>
    <row r="11" spans="1:8" s="96" customFormat="1" ht="120">
      <c r="A11" s="97" t="s">
        <v>233</v>
      </c>
      <c r="B11" s="95"/>
      <c r="C11" s="95"/>
      <c r="D11" s="91">
        <f>0.1*2+0.7*0.425+0.2*2</f>
        <v>0.8975</v>
      </c>
      <c r="E11" s="91">
        <f>D11</f>
        <v>0.8975</v>
      </c>
      <c r="F11" s="91">
        <f>E11</f>
        <v>0.8975</v>
      </c>
      <c r="G11" s="91">
        <f>F11</f>
        <v>0.8975</v>
      </c>
      <c r="H11" s="91">
        <f>G11</f>
        <v>0.8975</v>
      </c>
    </row>
    <row r="12" spans="1:2" ht="15">
      <c r="A12" s="10"/>
      <c r="B12" s="10"/>
    </row>
    <row r="13" spans="1:6" s="1" customFormat="1" ht="15.75">
      <c r="A13" s="106" t="s">
        <v>241</v>
      </c>
      <c r="B13" s="106"/>
      <c r="C13" s="106"/>
      <c r="D13" s="106"/>
      <c r="E13" s="106"/>
      <c r="F13" s="106"/>
    </row>
    <row r="14" spans="1:6" s="3" customFormat="1" ht="13.5" customHeight="1">
      <c r="A14" s="105"/>
      <c r="B14" s="105"/>
      <c r="C14" s="105"/>
      <c r="D14" s="105"/>
      <c r="E14" s="105"/>
      <c r="F14" s="6"/>
    </row>
    <row r="15" spans="1:6" s="3" customFormat="1" ht="13.5" customHeight="1">
      <c r="A15" s="10"/>
      <c r="B15" s="10"/>
      <c r="C15" s="4"/>
      <c r="D15" s="4"/>
      <c r="E15" s="4"/>
      <c r="F15" s="4"/>
    </row>
    <row r="16" spans="1:6" s="3" customFormat="1" ht="13.5" customHeight="1">
      <c r="A16" s="7"/>
      <c r="B16" s="7"/>
      <c r="C16" s="4"/>
      <c r="D16" s="4"/>
      <c r="E16" s="4"/>
      <c r="F16" s="4"/>
    </row>
    <row r="17" spans="1:6" ht="40.5" customHeight="1">
      <c r="A17" s="111" t="s">
        <v>32</v>
      </c>
      <c r="B17" s="112"/>
      <c r="C17" s="112"/>
      <c r="D17" s="112"/>
      <c r="E17" s="112"/>
      <c r="F17" s="112"/>
    </row>
    <row r="18" spans="1:6" ht="15.75" customHeight="1">
      <c r="A18" s="111" t="s">
        <v>234</v>
      </c>
      <c r="B18" s="112"/>
      <c r="C18" s="112"/>
      <c r="D18" s="112"/>
      <c r="E18" s="112"/>
      <c r="F18" s="112"/>
    </row>
  </sheetData>
  <sheetProtection/>
  <mergeCells count="12">
    <mergeCell ref="A18:F18"/>
    <mergeCell ref="A17:F17"/>
    <mergeCell ref="C14:E14"/>
    <mergeCell ref="A13:F13"/>
    <mergeCell ref="A14:B14"/>
    <mergeCell ref="A7:A8"/>
    <mergeCell ref="B7:B8"/>
    <mergeCell ref="C7:C8"/>
    <mergeCell ref="D7:H7"/>
    <mergeCell ref="A3:H3"/>
    <mergeCell ref="A6:H6"/>
    <mergeCell ref="A5:F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view="pageBreakPreview" zoomScale="70" zoomScaleSheetLayoutView="70" zoomScalePageLayoutView="0" workbookViewId="0" topLeftCell="A31">
      <selection activeCell="D25" sqref="D25"/>
    </sheetView>
  </sheetViews>
  <sheetFormatPr defaultColWidth="0.875" defaultRowHeight="12.75"/>
  <cols>
    <col min="1" max="1" width="29.125" style="4" customWidth="1"/>
    <col min="2" max="2" width="10.875" style="83" customWidth="1"/>
    <col min="3" max="3" width="9.625" style="83" customWidth="1"/>
    <col min="4" max="4" width="12.25390625" style="4" customWidth="1"/>
    <col min="5" max="5" width="13.875" style="4" customWidth="1"/>
    <col min="6" max="6" width="11.125" style="66" customWidth="1"/>
    <col min="7" max="16384" width="0.875" style="4" customWidth="1"/>
  </cols>
  <sheetData>
    <row r="1" spans="2:6" s="1" customFormat="1" ht="15.75">
      <c r="B1" s="82"/>
      <c r="C1" s="82"/>
      <c r="F1" s="21"/>
    </row>
    <row r="2" spans="2:6" s="1" customFormat="1" ht="15.75">
      <c r="B2" s="82"/>
      <c r="C2" s="82"/>
      <c r="F2" s="21"/>
    </row>
    <row r="3" spans="1:6" s="1" customFormat="1" ht="19.5" customHeight="1">
      <c r="A3" s="110" t="s">
        <v>34</v>
      </c>
      <c r="B3" s="110"/>
      <c r="C3" s="110"/>
      <c r="D3" s="110"/>
      <c r="E3" s="110"/>
      <c r="F3" s="110"/>
    </row>
    <row r="4" spans="2:6" s="1" customFormat="1" ht="9" customHeight="1">
      <c r="B4" s="82"/>
      <c r="C4" s="82"/>
      <c r="F4" s="21"/>
    </row>
    <row r="5" spans="1:6" s="1" customFormat="1" ht="18.75" customHeight="1">
      <c r="A5" s="106" t="s">
        <v>238</v>
      </c>
      <c r="B5" s="106"/>
      <c r="C5" s="106"/>
      <c r="D5" s="106"/>
      <c r="E5" s="106"/>
      <c r="F5" s="106"/>
    </row>
    <row r="6" spans="2:6" s="1" customFormat="1" ht="15.75">
      <c r="B6" s="105"/>
      <c r="C6" s="105"/>
      <c r="D6" s="105"/>
      <c r="E6" s="105"/>
      <c r="F6" s="105"/>
    </row>
    <row r="7" ht="21" customHeight="1"/>
    <row r="8" spans="1:6" s="5" customFormat="1" ht="15" customHeight="1">
      <c r="A8" s="126" t="s">
        <v>36</v>
      </c>
      <c r="B8" s="122" t="s">
        <v>37</v>
      </c>
      <c r="C8" s="123"/>
      <c r="D8" s="113" t="s">
        <v>38</v>
      </c>
      <c r="E8" s="113" t="s">
        <v>39</v>
      </c>
      <c r="F8" s="124" t="s">
        <v>40</v>
      </c>
    </row>
    <row r="9" spans="1:6" ht="48.75" customHeight="1">
      <c r="A9" s="127"/>
      <c r="B9" s="84" t="s">
        <v>41</v>
      </c>
      <c r="C9" s="84" t="s">
        <v>42</v>
      </c>
      <c r="D9" s="114"/>
      <c r="E9" s="114"/>
      <c r="F9" s="125"/>
    </row>
    <row r="10" spans="1:6" s="5" customFormat="1" ht="16.5" customHeight="1">
      <c r="A10" s="43">
        <v>1</v>
      </c>
      <c r="B10" s="85">
        <v>2</v>
      </c>
      <c r="C10" s="85">
        <v>3</v>
      </c>
      <c r="D10" s="42">
        <v>4</v>
      </c>
      <c r="E10" s="42">
        <v>5</v>
      </c>
      <c r="F10" s="67">
        <v>6</v>
      </c>
    </row>
    <row r="11" spans="1:6" s="5" customFormat="1" ht="105">
      <c r="A11" s="44" t="s">
        <v>43</v>
      </c>
      <c r="B11" s="80" t="s">
        <v>44</v>
      </c>
      <c r="C11" s="80" t="s">
        <v>44</v>
      </c>
      <c r="D11" s="46" t="s">
        <v>44</v>
      </c>
      <c r="E11" s="46" t="s">
        <v>44</v>
      </c>
      <c r="F11" s="68">
        <f>(F13+F14)/2</f>
        <v>2</v>
      </c>
    </row>
    <row r="12" spans="1:6" s="5" customFormat="1" ht="15">
      <c r="A12" s="44" t="s">
        <v>45</v>
      </c>
      <c r="B12" s="80"/>
      <c r="C12" s="80"/>
      <c r="D12" s="46"/>
      <c r="E12" s="46"/>
      <c r="F12" s="68"/>
    </row>
    <row r="13" spans="1:6" ht="105">
      <c r="A13" s="44" t="s">
        <v>46</v>
      </c>
      <c r="B13" s="80">
        <v>1</v>
      </c>
      <c r="C13" s="80">
        <v>1</v>
      </c>
      <c r="D13" s="46">
        <f>B13/C13*100</f>
        <v>100</v>
      </c>
      <c r="E13" s="46" t="s">
        <v>47</v>
      </c>
      <c r="F13" s="68">
        <v>2</v>
      </c>
    </row>
    <row r="14" spans="1:6" s="1" customFormat="1" ht="150">
      <c r="A14" s="44" t="s">
        <v>48</v>
      </c>
      <c r="B14" s="80">
        <f>B16+B18+B19+B17</f>
        <v>34</v>
      </c>
      <c r="C14" s="80">
        <f>C16+C18+C19+C17</f>
        <v>34</v>
      </c>
      <c r="D14" s="94">
        <f>B14/C14*100</f>
        <v>100</v>
      </c>
      <c r="E14" s="46" t="s">
        <v>47</v>
      </c>
      <c r="F14" s="68">
        <v>2</v>
      </c>
    </row>
    <row r="15" spans="1:6" s="3" customFormat="1" ht="15">
      <c r="A15" s="44" t="s">
        <v>49</v>
      </c>
      <c r="B15" s="80"/>
      <c r="C15" s="80"/>
      <c r="D15" s="79"/>
      <c r="E15" s="46"/>
      <c r="F15" s="68"/>
    </row>
    <row r="16" spans="1:6" s="3" customFormat="1" ht="60">
      <c r="A16" s="44" t="s">
        <v>50</v>
      </c>
      <c r="B16" s="80">
        <v>8</v>
      </c>
      <c r="C16" s="80">
        <v>8</v>
      </c>
      <c r="D16" s="79"/>
      <c r="E16" s="46" t="s">
        <v>44</v>
      </c>
      <c r="F16" s="68" t="s">
        <v>44</v>
      </c>
    </row>
    <row r="17" spans="1:6" s="3" customFormat="1" ht="115.5" customHeight="1">
      <c r="A17" s="44" t="s">
        <v>51</v>
      </c>
      <c r="B17" s="80">
        <v>1</v>
      </c>
      <c r="C17" s="80">
        <v>1</v>
      </c>
      <c r="D17" s="79"/>
      <c r="E17" s="46" t="s">
        <v>44</v>
      </c>
      <c r="F17" s="68" t="s">
        <v>44</v>
      </c>
    </row>
    <row r="18" spans="1:6" ht="60">
      <c r="A18" s="44" t="s">
        <v>52</v>
      </c>
      <c r="B18" s="80">
        <v>7</v>
      </c>
      <c r="C18" s="80">
        <v>7</v>
      </c>
      <c r="D18" s="79"/>
      <c r="E18" s="46" t="s">
        <v>44</v>
      </c>
      <c r="F18" s="68" t="s">
        <v>44</v>
      </c>
    </row>
    <row r="19" spans="1:6" ht="105">
      <c r="A19" s="44" t="s">
        <v>53</v>
      </c>
      <c r="B19" s="80">
        <v>18</v>
      </c>
      <c r="C19" s="80">
        <v>18</v>
      </c>
      <c r="D19" s="79"/>
      <c r="E19" s="46" t="s">
        <v>44</v>
      </c>
      <c r="F19" s="68" t="s">
        <v>44</v>
      </c>
    </row>
    <row r="20" spans="1:6" ht="90">
      <c r="A20" s="44" t="s">
        <v>54</v>
      </c>
      <c r="B20" s="80" t="s">
        <v>44</v>
      </c>
      <c r="C20" s="80" t="s">
        <v>44</v>
      </c>
      <c r="D20" s="79" t="s">
        <v>44</v>
      </c>
      <c r="E20" s="46" t="s">
        <v>44</v>
      </c>
      <c r="F20" s="68">
        <f>(F22+F23+F24)/3</f>
        <v>2</v>
      </c>
    </row>
    <row r="21" spans="1:6" ht="15">
      <c r="A21" s="44" t="s">
        <v>45</v>
      </c>
      <c r="B21" s="80"/>
      <c r="C21" s="80"/>
      <c r="D21" s="79"/>
      <c r="E21" s="46"/>
      <c r="F21" s="68"/>
    </row>
    <row r="22" spans="1:6" ht="75">
      <c r="A22" s="44" t="s">
        <v>55</v>
      </c>
      <c r="B22" s="80">
        <v>1</v>
      </c>
      <c r="C22" s="80">
        <v>1</v>
      </c>
      <c r="D22" s="93">
        <f>B22/C22*100</f>
        <v>100</v>
      </c>
      <c r="E22" s="46" t="s">
        <v>47</v>
      </c>
      <c r="F22" s="68">
        <v>2</v>
      </c>
    </row>
    <row r="23" spans="1:6" ht="105">
      <c r="A23" s="44" t="s">
        <v>56</v>
      </c>
      <c r="B23" s="80">
        <v>1</v>
      </c>
      <c r="C23" s="80">
        <v>1</v>
      </c>
      <c r="D23" s="93">
        <f>B23/C23*100</f>
        <v>100</v>
      </c>
      <c r="E23" s="46" t="s">
        <v>47</v>
      </c>
      <c r="F23" s="68">
        <v>2</v>
      </c>
    </row>
    <row r="24" spans="1:6" ht="105">
      <c r="A24" s="44" t="s">
        <v>57</v>
      </c>
      <c r="B24" s="80">
        <v>0</v>
      </c>
      <c r="C24" s="80">
        <v>0</v>
      </c>
      <c r="D24" s="93">
        <v>100</v>
      </c>
      <c r="E24" s="46" t="s">
        <v>47</v>
      </c>
      <c r="F24" s="68">
        <v>2</v>
      </c>
    </row>
    <row r="25" spans="1:6" ht="120">
      <c r="A25" s="44" t="s">
        <v>58</v>
      </c>
      <c r="B25" s="80">
        <v>1</v>
      </c>
      <c r="C25" s="80">
        <v>1</v>
      </c>
      <c r="D25" s="93">
        <f>B25/C25*100</f>
        <v>100</v>
      </c>
      <c r="E25" s="46" t="s">
        <v>47</v>
      </c>
      <c r="F25" s="68">
        <v>2</v>
      </c>
    </row>
    <row r="26" spans="1:6" ht="165">
      <c r="A26" s="44" t="s">
        <v>59</v>
      </c>
      <c r="B26" s="80">
        <v>1</v>
      </c>
      <c r="C26" s="80">
        <v>1</v>
      </c>
      <c r="D26" s="46">
        <f>B26/C26*100</f>
        <v>100</v>
      </c>
      <c r="E26" s="46" t="s">
        <v>47</v>
      </c>
      <c r="F26" s="68">
        <v>2</v>
      </c>
    </row>
    <row r="27" spans="1:6" ht="90">
      <c r="A27" s="44" t="s">
        <v>60</v>
      </c>
      <c r="B27" s="80" t="s">
        <v>44</v>
      </c>
      <c r="C27" s="80" t="s">
        <v>44</v>
      </c>
      <c r="D27" s="46" t="s">
        <v>44</v>
      </c>
      <c r="E27" s="46" t="s">
        <v>44</v>
      </c>
      <c r="F27" s="68">
        <f>F28</f>
        <v>2</v>
      </c>
    </row>
    <row r="28" spans="1:6" ht="165">
      <c r="A28" s="44" t="s">
        <v>62</v>
      </c>
      <c r="B28" s="80">
        <v>83</v>
      </c>
      <c r="C28" s="80">
        <v>100</v>
      </c>
      <c r="D28" s="46">
        <f>B28/C28*100</f>
        <v>83</v>
      </c>
      <c r="E28" s="46" t="s">
        <v>61</v>
      </c>
      <c r="F28" s="68">
        <v>2</v>
      </c>
    </row>
    <row r="29" spans="1:6" ht="105">
      <c r="A29" s="44" t="s">
        <v>63</v>
      </c>
      <c r="B29" s="80" t="s">
        <v>44</v>
      </c>
      <c r="C29" s="80" t="s">
        <v>44</v>
      </c>
      <c r="D29" s="46" t="s">
        <v>44</v>
      </c>
      <c r="E29" s="46" t="s">
        <v>44</v>
      </c>
      <c r="F29" s="68">
        <f>(F31+F32)/2</f>
        <v>2</v>
      </c>
    </row>
    <row r="30" spans="1:6" ht="15">
      <c r="A30" s="44" t="s">
        <v>45</v>
      </c>
      <c r="B30" s="80"/>
      <c r="C30" s="80"/>
      <c r="D30" s="46"/>
      <c r="E30" s="46"/>
      <c r="F30" s="68"/>
    </row>
    <row r="31" spans="1:6" ht="135">
      <c r="A31" s="44" t="s">
        <v>64</v>
      </c>
      <c r="B31" s="80">
        <v>49</v>
      </c>
      <c r="C31" s="80">
        <v>60</v>
      </c>
      <c r="D31" s="93">
        <f>B31/C31*100</f>
        <v>81.66666666666667</v>
      </c>
      <c r="E31" s="46" t="s">
        <v>61</v>
      </c>
      <c r="F31" s="68">
        <v>2</v>
      </c>
    </row>
    <row r="32" spans="1:6" ht="165">
      <c r="A32" s="44" t="s">
        <v>65</v>
      </c>
      <c r="B32" s="80">
        <v>0</v>
      </c>
      <c r="C32" s="80">
        <v>0</v>
      </c>
      <c r="D32" s="46">
        <v>100</v>
      </c>
      <c r="E32" s="46" t="s">
        <v>61</v>
      </c>
      <c r="F32" s="68">
        <v>2</v>
      </c>
    </row>
    <row r="33" spans="1:6" ht="30">
      <c r="A33" s="44" t="s">
        <v>66</v>
      </c>
      <c r="B33" s="80" t="s">
        <v>44</v>
      </c>
      <c r="C33" s="80" t="s">
        <v>44</v>
      </c>
      <c r="D33" s="46" t="s">
        <v>44</v>
      </c>
      <c r="E33" s="46" t="s">
        <v>44</v>
      </c>
      <c r="F33" s="68">
        <f>(F11+F20+F25+F26+F27+F29)/6</f>
        <v>2</v>
      </c>
    </row>
    <row r="34" spans="1:6" ht="15">
      <c r="A34" s="11"/>
      <c r="B34" s="86"/>
      <c r="C34" s="86"/>
      <c r="D34" s="11"/>
      <c r="E34" s="11"/>
      <c r="F34" s="69"/>
    </row>
    <row r="35" spans="1:6" ht="15.75">
      <c r="A35" s="106" t="s">
        <v>242</v>
      </c>
      <c r="B35" s="106"/>
      <c r="C35" s="106"/>
      <c r="D35" s="106"/>
      <c r="E35" s="106"/>
      <c r="F35" s="106"/>
    </row>
    <row r="36" spans="1:6" ht="15">
      <c r="A36" s="105"/>
      <c r="B36" s="105"/>
      <c r="C36" s="105"/>
      <c r="D36" s="105"/>
      <c r="E36" s="105"/>
      <c r="F36" s="70"/>
    </row>
    <row r="37" ht="15">
      <c r="A37" s="10"/>
    </row>
  </sheetData>
  <sheetProtection/>
  <mergeCells count="11">
    <mergeCell ref="A8:A9"/>
    <mergeCell ref="A3:F3"/>
    <mergeCell ref="A5:F5"/>
    <mergeCell ref="A35:F35"/>
    <mergeCell ref="A36:B36"/>
    <mergeCell ref="C36:E36"/>
    <mergeCell ref="B8:C8"/>
    <mergeCell ref="D8:D9"/>
    <mergeCell ref="B6:F6"/>
    <mergeCell ref="E8:E9"/>
    <mergeCell ref="F8:F9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view="pageBreakPreview" zoomScale="70" zoomScaleSheetLayoutView="70" zoomScalePageLayoutView="0" workbookViewId="0" topLeftCell="A25">
      <selection activeCell="F27" sqref="F27"/>
    </sheetView>
  </sheetViews>
  <sheetFormatPr defaultColWidth="0.875" defaultRowHeight="12.75"/>
  <cols>
    <col min="1" max="1" width="27.75390625" style="4" customWidth="1"/>
    <col min="2" max="2" width="11.375" style="83" customWidth="1"/>
    <col min="3" max="3" width="9.75390625" style="83" customWidth="1"/>
    <col min="4" max="4" width="12.00390625" style="4" customWidth="1"/>
    <col min="5" max="5" width="13.25390625" style="4" customWidth="1"/>
    <col min="6" max="6" width="12.625" style="66" customWidth="1"/>
    <col min="7" max="16384" width="0.875" style="4" customWidth="1"/>
  </cols>
  <sheetData>
    <row r="1" spans="2:6" s="1" customFormat="1" ht="15.75">
      <c r="B1" s="82"/>
      <c r="C1" s="82"/>
      <c r="F1" s="21"/>
    </row>
    <row r="2" spans="2:6" s="1" customFormat="1" ht="15.75">
      <c r="B2" s="82"/>
      <c r="C2" s="82"/>
      <c r="F2" s="21"/>
    </row>
    <row r="3" spans="1:6" s="1" customFormat="1" ht="19.5" customHeight="1">
      <c r="A3" s="110" t="s">
        <v>67</v>
      </c>
      <c r="B3" s="110"/>
      <c r="C3" s="110"/>
      <c r="D3" s="110"/>
      <c r="E3" s="110"/>
      <c r="F3" s="110"/>
    </row>
    <row r="4" spans="2:6" s="1" customFormat="1" ht="9" customHeight="1">
      <c r="B4" s="82"/>
      <c r="C4" s="82"/>
      <c r="F4" s="21"/>
    </row>
    <row r="5" spans="1:6" s="1" customFormat="1" ht="18.75" customHeight="1">
      <c r="A5" s="106" t="s">
        <v>238</v>
      </c>
      <c r="B5" s="106"/>
      <c r="C5" s="106"/>
      <c r="D5" s="106"/>
      <c r="E5" s="106"/>
      <c r="F5" s="106"/>
    </row>
    <row r="6" spans="2:6" s="1" customFormat="1" ht="15.75">
      <c r="B6" s="105"/>
      <c r="C6" s="105"/>
      <c r="D6" s="105"/>
      <c r="E6" s="105"/>
      <c r="F6" s="105"/>
    </row>
    <row r="7" ht="21" customHeight="1"/>
    <row r="8" spans="1:6" s="5" customFormat="1" ht="15" customHeight="1">
      <c r="A8" s="128" t="s">
        <v>68</v>
      </c>
      <c r="B8" s="122" t="s">
        <v>37</v>
      </c>
      <c r="C8" s="123"/>
      <c r="D8" s="113" t="s">
        <v>38</v>
      </c>
      <c r="E8" s="113" t="s">
        <v>39</v>
      </c>
      <c r="F8" s="124" t="s">
        <v>40</v>
      </c>
    </row>
    <row r="9" spans="1:6" ht="30">
      <c r="A9" s="129"/>
      <c r="B9" s="84" t="s">
        <v>41</v>
      </c>
      <c r="C9" s="84" t="s">
        <v>42</v>
      </c>
      <c r="D9" s="114"/>
      <c r="E9" s="114"/>
      <c r="F9" s="125"/>
    </row>
    <row r="10" spans="1:6" s="5" customFormat="1" ht="16.5" customHeight="1">
      <c r="A10" s="43">
        <v>1</v>
      </c>
      <c r="B10" s="85">
        <v>2</v>
      </c>
      <c r="C10" s="85">
        <v>3</v>
      </c>
      <c r="D10" s="42">
        <v>4</v>
      </c>
      <c r="E10" s="42">
        <v>5</v>
      </c>
      <c r="F10" s="67">
        <v>6</v>
      </c>
    </row>
    <row r="11" spans="1:6" s="5" customFormat="1" ht="60">
      <c r="A11" s="44" t="s">
        <v>69</v>
      </c>
      <c r="B11" s="80" t="s">
        <v>44</v>
      </c>
      <c r="C11" s="80" t="s">
        <v>44</v>
      </c>
      <c r="D11" s="46" t="s">
        <v>44</v>
      </c>
      <c r="E11" s="46" t="s">
        <v>44</v>
      </c>
      <c r="F11" s="68">
        <f>(F13+F14+F17)/3</f>
        <v>0.5</v>
      </c>
    </row>
    <row r="12" spans="1:6" s="5" customFormat="1" ht="18" customHeight="1">
      <c r="A12" s="44" t="s">
        <v>45</v>
      </c>
      <c r="B12" s="80"/>
      <c r="C12" s="80"/>
      <c r="D12" s="46"/>
      <c r="E12" s="46"/>
      <c r="F12" s="68"/>
    </row>
    <row r="13" spans="1:6" ht="135">
      <c r="A13" s="47" t="s">
        <v>70</v>
      </c>
      <c r="B13" s="80">
        <v>0</v>
      </c>
      <c r="C13" s="80">
        <v>0</v>
      </c>
      <c r="D13" s="46">
        <v>100</v>
      </c>
      <c r="E13" s="46" t="s">
        <v>61</v>
      </c>
      <c r="F13" s="68">
        <v>0.5</v>
      </c>
    </row>
    <row r="14" spans="1:6" s="1" customFormat="1" ht="90">
      <c r="A14" s="49" t="s">
        <v>71</v>
      </c>
      <c r="B14" s="80" t="s">
        <v>44</v>
      </c>
      <c r="C14" s="80" t="s">
        <v>44</v>
      </c>
      <c r="D14" s="93">
        <f>(D15+D16)/2</f>
        <v>104.16666666666666</v>
      </c>
      <c r="E14" s="46" t="s">
        <v>61</v>
      </c>
      <c r="F14" s="68">
        <v>0.5</v>
      </c>
    </row>
    <row r="15" spans="1:6" s="3" customFormat="1" ht="105">
      <c r="A15" s="48" t="s">
        <v>72</v>
      </c>
      <c r="B15" s="80">
        <v>23</v>
      </c>
      <c r="C15" s="80">
        <v>20</v>
      </c>
      <c r="D15" s="93">
        <f>B15/C15*100</f>
        <v>114.99999999999999</v>
      </c>
      <c r="E15" s="46" t="s">
        <v>44</v>
      </c>
      <c r="F15" s="68" t="s">
        <v>44</v>
      </c>
    </row>
    <row r="16" spans="1:6" s="3" customFormat="1" ht="34.5" customHeight="1">
      <c r="A16" s="48" t="s">
        <v>73</v>
      </c>
      <c r="B16" s="80">
        <v>28</v>
      </c>
      <c r="C16" s="80">
        <v>30</v>
      </c>
      <c r="D16" s="93">
        <f>B16/C16*100</f>
        <v>93.33333333333333</v>
      </c>
      <c r="E16" s="46" t="s">
        <v>44</v>
      </c>
      <c r="F16" s="68" t="s">
        <v>44</v>
      </c>
    </row>
    <row r="17" spans="1:6" s="3" customFormat="1" ht="210">
      <c r="A17" s="49" t="s">
        <v>74</v>
      </c>
      <c r="B17" s="80">
        <v>0</v>
      </c>
      <c r="C17" s="80">
        <v>0</v>
      </c>
      <c r="D17" s="46">
        <v>100</v>
      </c>
      <c r="E17" s="46" t="s">
        <v>61</v>
      </c>
      <c r="F17" s="68">
        <v>0.5</v>
      </c>
    </row>
    <row r="18" spans="1:6" ht="90">
      <c r="A18" s="48" t="s">
        <v>75</v>
      </c>
      <c r="B18" s="80"/>
      <c r="C18" s="80"/>
      <c r="D18" s="46"/>
      <c r="E18" s="46"/>
      <c r="F18" s="68">
        <f>F19</f>
        <v>0.5</v>
      </c>
    </row>
    <row r="19" spans="1:6" ht="105">
      <c r="A19" s="44" t="s">
        <v>76</v>
      </c>
      <c r="B19" s="80">
        <v>0</v>
      </c>
      <c r="C19" s="80">
        <v>0</v>
      </c>
      <c r="D19" s="46">
        <v>100</v>
      </c>
      <c r="E19" s="46" t="s">
        <v>61</v>
      </c>
      <c r="F19" s="68">
        <v>0.5</v>
      </c>
    </row>
    <row r="20" spans="1:6" ht="76.5" customHeight="1">
      <c r="A20" s="44" t="s">
        <v>77</v>
      </c>
      <c r="B20" s="80" t="s">
        <v>44</v>
      </c>
      <c r="C20" s="80" t="s">
        <v>44</v>
      </c>
      <c r="D20" s="46" t="s">
        <v>44</v>
      </c>
      <c r="E20" s="46" t="s">
        <v>44</v>
      </c>
      <c r="F20" s="68">
        <f>(F22+F23)/2</f>
        <v>0.5</v>
      </c>
    </row>
    <row r="21" spans="1:6" ht="15" customHeight="1">
      <c r="A21" s="44" t="s">
        <v>45</v>
      </c>
      <c r="B21" s="80"/>
      <c r="C21" s="80"/>
      <c r="D21" s="46"/>
      <c r="E21" s="46"/>
      <c r="F21" s="68"/>
    </row>
    <row r="22" spans="1:6" ht="135">
      <c r="A22" s="47" t="s">
        <v>78</v>
      </c>
      <c r="B22" s="80">
        <v>1</v>
      </c>
      <c r="C22" s="80">
        <v>1</v>
      </c>
      <c r="D22" s="46">
        <f>B22/C22*100</f>
        <v>100</v>
      </c>
      <c r="E22" s="46" t="s">
        <v>47</v>
      </c>
      <c r="F22" s="68">
        <v>0.5</v>
      </c>
    </row>
    <row r="23" spans="1:6" ht="195">
      <c r="A23" s="47" t="s">
        <v>79</v>
      </c>
      <c r="B23" s="80">
        <v>0</v>
      </c>
      <c r="C23" s="80">
        <v>0</v>
      </c>
      <c r="D23" s="46">
        <v>100</v>
      </c>
      <c r="E23" s="46" t="s">
        <v>61</v>
      </c>
      <c r="F23" s="68">
        <v>0.5</v>
      </c>
    </row>
    <row r="24" spans="1:6" ht="96.75" customHeight="1">
      <c r="A24" s="44" t="s">
        <v>80</v>
      </c>
      <c r="B24" s="80" t="s">
        <v>44</v>
      </c>
      <c r="C24" s="80" t="s">
        <v>44</v>
      </c>
      <c r="D24" s="46">
        <f>D25</f>
        <v>100</v>
      </c>
      <c r="E24" s="46" t="s">
        <v>61</v>
      </c>
      <c r="F24" s="68">
        <f>F25</f>
        <v>0.2</v>
      </c>
    </row>
    <row r="25" spans="1:6" ht="135">
      <c r="A25" s="44" t="s">
        <v>81</v>
      </c>
      <c r="B25" s="80">
        <v>0</v>
      </c>
      <c r="C25" s="80">
        <v>0</v>
      </c>
      <c r="D25" s="46">
        <v>100</v>
      </c>
      <c r="E25" s="46"/>
      <c r="F25" s="68">
        <v>0.2</v>
      </c>
    </row>
    <row r="26" spans="1:6" ht="30">
      <c r="A26" s="44" t="s">
        <v>82</v>
      </c>
      <c r="B26" s="80" t="s">
        <v>44</v>
      </c>
      <c r="C26" s="80" t="s">
        <v>44</v>
      </c>
      <c r="D26" s="46" t="s">
        <v>44</v>
      </c>
      <c r="E26" s="46" t="s">
        <v>44</v>
      </c>
      <c r="F26" s="68">
        <f>(F11+F18+F20+F24)/4</f>
        <v>0.425</v>
      </c>
    </row>
    <row r="27" spans="1:6" ht="12" customHeight="1">
      <c r="A27" s="11"/>
      <c r="B27" s="86"/>
      <c r="C27" s="86"/>
      <c r="D27" s="11"/>
      <c r="E27" s="11"/>
      <c r="F27" s="69"/>
    </row>
    <row r="28" spans="1:6" ht="30.75" customHeight="1">
      <c r="A28" s="106" t="s">
        <v>243</v>
      </c>
      <c r="B28" s="106"/>
      <c r="C28" s="106"/>
      <c r="D28" s="106"/>
      <c r="E28" s="106"/>
      <c r="F28" s="106"/>
    </row>
    <row r="29" spans="1:6" ht="28.5" customHeight="1">
      <c r="A29" s="105"/>
      <c r="B29" s="105"/>
      <c r="C29" s="105"/>
      <c r="D29" s="105"/>
      <c r="E29" s="105"/>
      <c r="F29" s="70"/>
    </row>
    <row r="30" ht="18" customHeight="1">
      <c r="A30" s="10"/>
    </row>
  </sheetData>
  <sheetProtection/>
  <mergeCells count="11">
    <mergeCell ref="A8:A9"/>
    <mergeCell ref="A3:F3"/>
    <mergeCell ref="A5:F5"/>
    <mergeCell ref="A28:F28"/>
    <mergeCell ref="A29:B29"/>
    <mergeCell ref="C29:E29"/>
    <mergeCell ref="B6:F6"/>
    <mergeCell ref="B8:C8"/>
    <mergeCell ref="D8:D9"/>
    <mergeCell ref="E8:E9"/>
    <mergeCell ref="F8:F9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9"/>
  <sheetViews>
    <sheetView view="pageBreakPreview" zoomScale="70" zoomScaleSheetLayoutView="70" zoomScalePageLayoutView="0" workbookViewId="0" topLeftCell="A31">
      <selection activeCell="F34" sqref="F34"/>
    </sheetView>
  </sheetViews>
  <sheetFormatPr defaultColWidth="0.875" defaultRowHeight="12.75"/>
  <cols>
    <col min="1" max="1" width="30.375" style="4" customWidth="1"/>
    <col min="2" max="2" width="12.375" style="4" customWidth="1"/>
    <col min="3" max="3" width="8.875" style="4" customWidth="1"/>
    <col min="4" max="4" width="11.125" style="4" customWidth="1"/>
    <col min="5" max="5" width="12.625" style="4" customWidth="1"/>
    <col min="6" max="6" width="14.75390625" style="66" customWidth="1"/>
    <col min="7" max="16384" width="0.875" style="4" customWidth="1"/>
  </cols>
  <sheetData>
    <row r="1" s="1" customFormat="1" ht="15.75">
      <c r="F1" s="21"/>
    </row>
    <row r="2" s="1" customFormat="1" ht="15.75">
      <c r="F2" s="21"/>
    </row>
    <row r="3" spans="1:6" s="1" customFormat="1" ht="37.5" customHeight="1">
      <c r="A3" s="110" t="s">
        <v>83</v>
      </c>
      <c r="B3" s="110"/>
      <c r="C3" s="110"/>
      <c r="D3" s="110"/>
      <c r="E3" s="110"/>
      <c r="F3" s="110"/>
    </row>
    <row r="4" s="1" customFormat="1" ht="9" customHeight="1">
      <c r="F4" s="21"/>
    </row>
    <row r="5" spans="1:6" s="1" customFormat="1" ht="18.75" customHeight="1">
      <c r="A5" s="106" t="s">
        <v>238</v>
      </c>
      <c r="B5" s="106"/>
      <c r="C5" s="106"/>
      <c r="D5" s="106"/>
      <c r="E5" s="106"/>
      <c r="F5" s="106"/>
    </row>
    <row r="6" spans="2:6" s="1" customFormat="1" ht="15.75">
      <c r="B6" s="105"/>
      <c r="C6" s="105"/>
      <c r="D6" s="105"/>
      <c r="E6" s="105"/>
      <c r="F6" s="105"/>
    </row>
    <row r="7" ht="21" customHeight="1"/>
    <row r="8" spans="1:6" s="5" customFormat="1" ht="15" customHeight="1">
      <c r="A8" s="126" t="s">
        <v>84</v>
      </c>
      <c r="B8" s="131" t="s">
        <v>37</v>
      </c>
      <c r="C8" s="132"/>
      <c r="D8" s="113" t="s">
        <v>38</v>
      </c>
      <c r="E8" s="113" t="s">
        <v>39</v>
      </c>
      <c r="F8" s="124" t="s">
        <v>40</v>
      </c>
    </row>
    <row r="9" spans="1:6" ht="45">
      <c r="A9" s="127"/>
      <c r="B9" s="41" t="s">
        <v>41</v>
      </c>
      <c r="C9" s="41" t="s">
        <v>42</v>
      </c>
      <c r="D9" s="114"/>
      <c r="E9" s="114"/>
      <c r="F9" s="125"/>
    </row>
    <row r="10" spans="1:6" s="5" customFormat="1" ht="16.5" customHeight="1">
      <c r="A10" s="43">
        <v>1</v>
      </c>
      <c r="B10" s="42">
        <v>2</v>
      </c>
      <c r="C10" s="42">
        <v>3</v>
      </c>
      <c r="D10" s="42">
        <v>4</v>
      </c>
      <c r="E10" s="42">
        <v>5</v>
      </c>
      <c r="F10" s="67">
        <v>6</v>
      </c>
    </row>
    <row r="11" spans="1:6" s="5" customFormat="1" ht="120">
      <c r="A11" s="44" t="s">
        <v>85</v>
      </c>
      <c r="B11" s="45">
        <v>1</v>
      </c>
      <c r="C11" s="45">
        <v>1</v>
      </c>
      <c r="D11" s="46">
        <f>B11/C11*100</f>
        <v>100</v>
      </c>
      <c r="E11" s="46" t="s">
        <v>47</v>
      </c>
      <c r="F11" s="68">
        <v>2</v>
      </c>
    </row>
    <row r="12" spans="1:6" s="5" customFormat="1" ht="30">
      <c r="A12" s="44" t="s">
        <v>86</v>
      </c>
      <c r="B12" s="45" t="s">
        <v>44</v>
      </c>
      <c r="C12" s="45" t="s">
        <v>44</v>
      </c>
      <c r="D12" s="46" t="s">
        <v>44</v>
      </c>
      <c r="E12" s="46" t="s">
        <v>44</v>
      </c>
      <c r="F12" s="68">
        <f>(F14+F15+F16+F17+F18+F19)/6</f>
        <v>2</v>
      </c>
    </row>
    <row r="13" spans="1:6" ht="15">
      <c r="A13" s="44" t="s">
        <v>45</v>
      </c>
      <c r="B13" s="45"/>
      <c r="C13" s="45"/>
      <c r="D13" s="46"/>
      <c r="E13" s="46"/>
      <c r="F13" s="68"/>
    </row>
    <row r="14" spans="1:6" s="1" customFormat="1" ht="135">
      <c r="A14" s="44" t="s">
        <v>87</v>
      </c>
      <c r="B14" s="45">
        <v>0</v>
      </c>
      <c r="C14" s="45">
        <v>0</v>
      </c>
      <c r="D14" s="46">
        <v>100</v>
      </c>
      <c r="E14" s="46" t="s">
        <v>61</v>
      </c>
      <c r="F14" s="68">
        <v>2</v>
      </c>
    </row>
    <row r="15" spans="1:6" s="3" customFormat="1" ht="135">
      <c r="A15" s="44" t="s">
        <v>88</v>
      </c>
      <c r="B15" s="45">
        <v>0</v>
      </c>
      <c r="C15" s="45">
        <v>0</v>
      </c>
      <c r="D15" s="46">
        <v>100</v>
      </c>
      <c r="E15" s="46" t="s">
        <v>47</v>
      </c>
      <c r="F15" s="68">
        <v>2</v>
      </c>
    </row>
    <row r="16" spans="1:6" s="3" customFormat="1" ht="210">
      <c r="A16" s="44" t="s">
        <v>89</v>
      </c>
      <c r="B16" s="45">
        <v>0</v>
      </c>
      <c r="C16" s="45">
        <v>0</v>
      </c>
      <c r="D16" s="46">
        <v>100</v>
      </c>
      <c r="E16" s="46" t="s">
        <v>61</v>
      </c>
      <c r="F16" s="68">
        <v>2</v>
      </c>
    </row>
    <row r="17" spans="1:6" s="3" customFormat="1" ht="180">
      <c r="A17" s="44" t="s">
        <v>90</v>
      </c>
      <c r="B17" s="45">
        <v>0</v>
      </c>
      <c r="C17" s="45">
        <v>0</v>
      </c>
      <c r="D17" s="46">
        <v>100</v>
      </c>
      <c r="E17" s="46" t="s">
        <v>61</v>
      </c>
      <c r="F17" s="68">
        <v>2</v>
      </c>
    </row>
    <row r="18" spans="1:6" ht="120">
      <c r="A18" s="44" t="s">
        <v>91</v>
      </c>
      <c r="B18" s="45">
        <v>0</v>
      </c>
      <c r="C18" s="45">
        <v>0</v>
      </c>
      <c r="D18" s="46">
        <v>100</v>
      </c>
      <c r="E18" s="46" t="s">
        <v>47</v>
      </c>
      <c r="F18" s="68">
        <v>2</v>
      </c>
    </row>
    <row r="19" spans="1:6" ht="95.25" customHeight="1">
      <c r="A19" s="44" t="s">
        <v>92</v>
      </c>
      <c r="B19" s="45">
        <v>1</v>
      </c>
      <c r="C19" s="45">
        <v>1</v>
      </c>
      <c r="D19" s="46">
        <f>B19/C19*100</f>
        <v>100</v>
      </c>
      <c r="E19" s="46" t="s">
        <v>47</v>
      </c>
      <c r="F19" s="68">
        <v>2</v>
      </c>
    </row>
    <row r="20" spans="1:6" ht="54.75" customHeight="1">
      <c r="A20" s="44" t="s">
        <v>93</v>
      </c>
      <c r="B20" s="45" t="s">
        <v>44</v>
      </c>
      <c r="C20" s="45" t="s">
        <v>44</v>
      </c>
      <c r="D20" s="46" t="s">
        <v>44</v>
      </c>
      <c r="E20" s="46" t="s">
        <v>44</v>
      </c>
      <c r="F20" s="68">
        <f>(F22+F23)/2</f>
        <v>2</v>
      </c>
    </row>
    <row r="21" spans="1:6" ht="15" customHeight="1">
      <c r="A21" s="44" t="s">
        <v>45</v>
      </c>
      <c r="B21" s="45"/>
      <c r="C21" s="45"/>
      <c r="D21" s="46"/>
      <c r="E21" s="46"/>
      <c r="F21" s="68"/>
    </row>
    <row r="22" spans="1:6" ht="83.25" customHeight="1">
      <c r="A22" s="44" t="s">
        <v>94</v>
      </c>
      <c r="B22" s="80">
        <v>23</v>
      </c>
      <c r="C22" s="80">
        <v>20</v>
      </c>
      <c r="D22" s="46">
        <f>B22/C22*100</f>
        <v>114.99999999999999</v>
      </c>
      <c r="E22" s="46" t="s">
        <v>61</v>
      </c>
      <c r="F22" s="68">
        <v>2</v>
      </c>
    </row>
    <row r="23" spans="1:6" ht="105">
      <c r="A23" s="44" t="s">
        <v>95</v>
      </c>
      <c r="B23" s="45" t="s">
        <v>44</v>
      </c>
      <c r="C23" s="45" t="s">
        <v>44</v>
      </c>
      <c r="D23" s="93">
        <f>(D24+D25+D26)/3</f>
        <v>96.19047619047619</v>
      </c>
      <c r="E23" s="46" t="s">
        <v>47</v>
      </c>
      <c r="F23" s="68">
        <v>2</v>
      </c>
    </row>
    <row r="24" spans="1:6" ht="35.25" customHeight="1">
      <c r="A24" s="44" t="s">
        <v>96</v>
      </c>
      <c r="B24" s="87">
        <f>72/1000</f>
        <v>0.072</v>
      </c>
      <c r="C24" s="87">
        <f>70/1000</f>
        <v>0.07</v>
      </c>
      <c r="D24" s="93">
        <f>B24/C24*100</f>
        <v>102.85714285714285</v>
      </c>
      <c r="E24" s="46" t="s">
        <v>44</v>
      </c>
      <c r="F24" s="68" t="s">
        <v>44</v>
      </c>
    </row>
    <row r="25" spans="1:6" ht="50.25" customHeight="1">
      <c r="A25" s="44" t="s">
        <v>97</v>
      </c>
      <c r="B25" s="87">
        <f>300/1000</f>
        <v>0.3</v>
      </c>
      <c r="C25" s="87">
        <f>350/1000</f>
        <v>0.35</v>
      </c>
      <c r="D25" s="93">
        <f>B25/C25*100</f>
        <v>85.71428571428572</v>
      </c>
      <c r="E25" s="46" t="s">
        <v>44</v>
      </c>
      <c r="F25" s="68" t="s">
        <v>44</v>
      </c>
    </row>
    <row r="26" spans="1:6" ht="48">
      <c r="A26" s="44" t="s">
        <v>98</v>
      </c>
      <c r="B26" s="87">
        <v>0</v>
      </c>
      <c r="C26" s="87">
        <v>0</v>
      </c>
      <c r="D26" s="46">
        <v>100</v>
      </c>
      <c r="E26" s="46" t="s">
        <v>44</v>
      </c>
      <c r="F26" s="68" t="s">
        <v>44</v>
      </c>
    </row>
    <row r="27" spans="1:6" ht="60">
      <c r="A27" s="44" t="s">
        <v>99</v>
      </c>
      <c r="B27" s="80">
        <f>B28</f>
        <v>0</v>
      </c>
      <c r="C27" s="80">
        <f>C28</f>
        <v>0</v>
      </c>
      <c r="D27" s="46">
        <f>D28</f>
        <v>100</v>
      </c>
      <c r="E27" s="46" t="s">
        <v>61</v>
      </c>
      <c r="F27" s="68">
        <f>F28</f>
        <v>2</v>
      </c>
    </row>
    <row r="28" spans="1:6" ht="105">
      <c r="A28" s="44" t="s">
        <v>100</v>
      </c>
      <c r="B28" s="45">
        <v>0</v>
      </c>
      <c r="C28" s="45">
        <v>0</v>
      </c>
      <c r="D28" s="46">
        <v>100</v>
      </c>
      <c r="E28" s="46"/>
      <c r="F28" s="68">
        <v>2</v>
      </c>
    </row>
    <row r="29" spans="1:6" ht="135">
      <c r="A29" s="44" t="s">
        <v>101</v>
      </c>
      <c r="B29" s="45" t="s">
        <v>44</v>
      </c>
      <c r="C29" s="45" t="s">
        <v>44</v>
      </c>
      <c r="D29" s="46" t="s">
        <v>44</v>
      </c>
      <c r="E29" s="46" t="s">
        <v>44</v>
      </c>
      <c r="F29" s="68">
        <f>(F31+F32)/2</f>
        <v>2</v>
      </c>
    </row>
    <row r="30" spans="1:6" ht="18" customHeight="1">
      <c r="A30" s="44" t="s">
        <v>45</v>
      </c>
      <c r="B30" s="45"/>
      <c r="C30" s="45"/>
      <c r="D30" s="46"/>
      <c r="E30" s="46"/>
      <c r="F30" s="68"/>
    </row>
    <row r="31" spans="1:6" ht="105">
      <c r="A31" s="44" t="s">
        <v>102</v>
      </c>
      <c r="B31" s="45">
        <v>0</v>
      </c>
      <c r="C31" s="45">
        <v>0</v>
      </c>
      <c r="D31" s="46">
        <v>100</v>
      </c>
      <c r="E31" s="46" t="s">
        <v>61</v>
      </c>
      <c r="F31" s="68">
        <v>2</v>
      </c>
    </row>
    <row r="32" spans="1:6" ht="195">
      <c r="A32" s="44" t="s">
        <v>103</v>
      </c>
      <c r="B32" s="45">
        <v>0</v>
      </c>
      <c r="C32" s="45">
        <v>0</v>
      </c>
      <c r="D32" s="46">
        <v>100</v>
      </c>
      <c r="E32" s="46" t="s">
        <v>47</v>
      </c>
      <c r="F32" s="68">
        <v>2</v>
      </c>
    </row>
    <row r="33" spans="1:6" ht="45">
      <c r="A33" s="44" t="s">
        <v>104</v>
      </c>
      <c r="B33" s="45" t="s">
        <v>44</v>
      </c>
      <c r="C33" s="45" t="s">
        <v>44</v>
      </c>
      <c r="D33" s="46" t="s">
        <v>44</v>
      </c>
      <c r="E33" s="46" t="s">
        <v>44</v>
      </c>
      <c r="F33" s="68">
        <f>(F11+F12+F20+F27+F29)/5</f>
        <v>2</v>
      </c>
    </row>
    <row r="34" spans="1:6" ht="15">
      <c r="A34" s="11"/>
      <c r="B34" s="11"/>
      <c r="C34" s="11"/>
      <c r="D34" s="11"/>
      <c r="E34" s="11"/>
      <c r="F34" s="69"/>
    </row>
    <row r="35" spans="1:6" ht="15.75">
      <c r="A35" s="106" t="s">
        <v>244</v>
      </c>
      <c r="B35" s="106"/>
      <c r="C35" s="106"/>
      <c r="D35" s="106"/>
      <c r="E35" s="106"/>
      <c r="F35" s="106"/>
    </row>
    <row r="36" spans="1:6" ht="15">
      <c r="A36" s="105"/>
      <c r="B36" s="105"/>
      <c r="C36" s="105"/>
      <c r="D36" s="105"/>
      <c r="E36" s="105"/>
      <c r="F36" s="70"/>
    </row>
    <row r="37" ht="15">
      <c r="A37" s="10"/>
    </row>
    <row r="38" ht="15">
      <c r="A38" s="7"/>
    </row>
    <row r="39" spans="1:6" ht="26.25" customHeight="1">
      <c r="A39" s="130" t="s">
        <v>105</v>
      </c>
      <c r="B39" s="130"/>
      <c r="C39" s="130"/>
      <c r="D39" s="130"/>
      <c r="E39" s="130"/>
      <c r="F39" s="130"/>
    </row>
  </sheetData>
  <sheetProtection/>
  <mergeCells count="12">
    <mergeCell ref="E8:E9"/>
    <mergeCell ref="F8:F9"/>
    <mergeCell ref="A3:F3"/>
    <mergeCell ref="A5:F5"/>
    <mergeCell ref="A35:F35"/>
    <mergeCell ref="A39:F39"/>
    <mergeCell ref="A8:A9"/>
    <mergeCell ref="A36:B36"/>
    <mergeCell ref="C36:E36"/>
    <mergeCell ref="B6:F6"/>
    <mergeCell ref="B8:C8"/>
    <mergeCell ref="D8:D9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58"/>
  <sheetViews>
    <sheetView view="pageBreakPreview" zoomScaleSheetLayoutView="100" zoomScalePageLayoutView="0" workbookViewId="0" topLeftCell="A31">
      <selection activeCell="A53" sqref="A53:CX54"/>
    </sheetView>
  </sheetViews>
  <sheetFormatPr defaultColWidth="0.875" defaultRowHeight="12.75"/>
  <cols>
    <col min="1" max="38" width="0.875" style="4" customWidth="1"/>
    <col min="39" max="39" width="1.875" style="4" customWidth="1"/>
    <col min="40" max="16384" width="0.875" style="4" customWidth="1"/>
  </cols>
  <sheetData>
    <row r="1" spans="1:102" s="1" customForma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12" t="s">
        <v>106</v>
      </c>
    </row>
    <row r="2" spans="1:102" s="1" customFormat="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12" t="s">
        <v>107</v>
      </c>
    </row>
    <row r="3" spans="1:102" s="1" customFormat="1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</row>
    <row r="4" s="1" customFormat="1" ht="17.25" customHeight="1">
      <c r="CX4" s="2" t="s">
        <v>0</v>
      </c>
    </row>
    <row r="5" s="1" customFormat="1" ht="15.75"/>
    <row r="6" spans="1:102" s="1" customFormat="1" ht="77.25" customHeight="1">
      <c r="A6" s="110" t="s">
        <v>108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</row>
    <row r="7" spans="1:102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s="5" customFormat="1" ht="15.75">
      <c r="A8" s="1"/>
      <c r="B8" s="1"/>
      <c r="C8" s="1"/>
      <c r="D8" s="1"/>
      <c r="E8" s="1"/>
      <c r="F8" s="1"/>
      <c r="G8" s="1"/>
      <c r="H8" s="1"/>
      <c r="I8" s="106" t="s">
        <v>238</v>
      </c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"/>
      <c r="CR8" s="1"/>
      <c r="CS8" s="1"/>
      <c r="CT8" s="1"/>
      <c r="CU8" s="1"/>
      <c r="CV8" s="1"/>
      <c r="CW8" s="1"/>
      <c r="CX8" s="1"/>
    </row>
    <row r="9" spans="1:102" ht="15.75">
      <c r="A9" s="1"/>
      <c r="B9" s="1"/>
      <c r="C9" s="1"/>
      <c r="D9" s="1"/>
      <c r="E9" s="1"/>
      <c r="F9" s="1"/>
      <c r="G9" s="1"/>
      <c r="H9" s="1"/>
      <c r="I9" s="147" t="s">
        <v>35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3"/>
      <c r="CR9" s="3"/>
      <c r="CS9" s="3"/>
      <c r="CT9" s="3"/>
      <c r="CU9" s="3"/>
      <c r="CV9" s="3"/>
      <c r="CW9" s="3"/>
      <c r="CX9" s="3"/>
    </row>
    <row r="10" spans="1:102" s="5" customFormat="1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</row>
    <row r="11" spans="1:102" s="5" customFormat="1" ht="15.75" customHeight="1">
      <c r="A11" s="131" t="s">
        <v>28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48"/>
      <c r="AV11" s="131" t="s">
        <v>31</v>
      </c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48"/>
    </row>
    <row r="12" spans="1:102" s="5" customFormat="1" ht="31.5" customHeight="1">
      <c r="A12" s="149" t="s">
        <v>109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7"/>
      <c r="AV12" s="144" t="s">
        <v>252</v>
      </c>
      <c r="AW12" s="145"/>
      <c r="AX12" s="145"/>
      <c r="AY12" s="145"/>
      <c r="AZ12" s="145"/>
      <c r="BA12" s="145"/>
      <c r="BB12" s="145"/>
      <c r="BC12" s="145"/>
      <c r="BD12" s="145"/>
      <c r="BE12" s="145"/>
      <c r="BF12" s="146"/>
      <c r="BG12" s="144" t="s">
        <v>254</v>
      </c>
      <c r="BH12" s="145"/>
      <c r="BI12" s="145"/>
      <c r="BJ12" s="145"/>
      <c r="BK12" s="145"/>
      <c r="BL12" s="145"/>
      <c r="BM12" s="145"/>
      <c r="BN12" s="145"/>
      <c r="BO12" s="145"/>
      <c r="BP12" s="145"/>
      <c r="BQ12" s="146"/>
      <c r="BR12" s="144" t="s">
        <v>255</v>
      </c>
      <c r="BS12" s="145"/>
      <c r="BT12" s="145"/>
      <c r="BU12" s="145"/>
      <c r="BV12" s="145"/>
      <c r="BW12" s="145"/>
      <c r="BX12" s="145"/>
      <c r="BY12" s="145"/>
      <c r="BZ12" s="145"/>
      <c r="CA12" s="145"/>
      <c r="CB12" s="146"/>
      <c r="CC12" s="144" t="s">
        <v>256</v>
      </c>
      <c r="CD12" s="145"/>
      <c r="CE12" s="145"/>
      <c r="CF12" s="145"/>
      <c r="CG12" s="145"/>
      <c r="CH12" s="145"/>
      <c r="CI12" s="145"/>
      <c r="CJ12" s="145"/>
      <c r="CK12" s="145"/>
      <c r="CL12" s="145"/>
      <c r="CM12" s="146"/>
      <c r="CN12" s="144" t="s">
        <v>257</v>
      </c>
      <c r="CO12" s="145"/>
      <c r="CP12" s="145"/>
      <c r="CQ12" s="145"/>
      <c r="CR12" s="145"/>
      <c r="CS12" s="145"/>
      <c r="CT12" s="145"/>
      <c r="CU12" s="145"/>
      <c r="CV12" s="145"/>
      <c r="CW12" s="145"/>
      <c r="CX12" s="146"/>
    </row>
    <row r="13" spans="1:102" ht="15">
      <c r="A13" s="13"/>
      <c r="B13" s="139" t="s">
        <v>110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40"/>
      <c r="AV13" s="136">
        <f>'2.1'!F33</f>
        <v>2</v>
      </c>
      <c r="AW13" s="137"/>
      <c r="AX13" s="137"/>
      <c r="AY13" s="137"/>
      <c r="AZ13" s="137"/>
      <c r="BA13" s="137"/>
      <c r="BB13" s="137"/>
      <c r="BC13" s="137"/>
      <c r="BD13" s="137"/>
      <c r="BE13" s="137"/>
      <c r="BF13" s="138"/>
      <c r="BG13" s="141">
        <f>AV13</f>
        <v>2</v>
      </c>
      <c r="BH13" s="142"/>
      <c r="BI13" s="142"/>
      <c r="BJ13" s="142"/>
      <c r="BK13" s="142"/>
      <c r="BL13" s="142"/>
      <c r="BM13" s="142"/>
      <c r="BN13" s="142"/>
      <c r="BO13" s="142"/>
      <c r="BP13" s="142"/>
      <c r="BQ13" s="143"/>
      <c r="BR13" s="141">
        <f>BG13</f>
        <v>2</v>
      </c>
      <c r="BS13" s="142"/>
      <c r="BT13" s="142"/>
      <c r="BU13" s="142"/>
      <c r="BV13" s="142"/>
      <c r="BW13" s="142"/>
      <c r="BX13" s="142"/>
      <c r="BY13" s="142"/>
      <c r="BZ13" s="142"/>
      <c r="CA13" s="142"/>
      <c r="CB13" s="143"/>
      <c r="CC13" s="141">
        <f>BR13</f>
        <v>2</v>
      </c>
      <c r="CD13" s="142"/>
      <c r="CE13" s="142"/>
      <c r="CF13" s="142"/>
      <c r="CG13" s="142"/>
      <c r="CH13" s="142"/>
      <c r="CI13" s="142"/>
      <c r="CJ13" s="142"/>
      <c r="CK13" s="142"/>
      <c r="CL13" s="142"/>
      <c r="CM13" s="143"/>
      <c r="CN13" s="141">
        <f>CC13</f>
        <v>2</v>
      </c>
      <c r="CO13" s="142"/>
      <c r="CP13" s="142"/>
      <c r="CQ13" s="142"/>
      <c r="CR13" s="142"/>
      <c r="CS13" s="142"/>
      <c r="CT13" s="142"/>
      <c r="CU13" s="142"/>
      <c r="CV13" s="142"/>
      <c r="CW13" s="142"/>
      <c r="CX13" s="143"/>
    </row>
    <row r="14" spans="1:102" s="1" customFormat="1" ht="15.75">
      <c r="A14" s="15"/>
      <c r="B14" s="139" t="s">
        <v>111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40"/>
      <c r="AV14" s="136">
        <f>'2.1'!B13</f>
        <v>1</v>
      </c>
      <c r="AW14" s="137"/>
      <c r="AX14" s="137"/>
      <c r="AY14" s="137"/>
      <c r="AZ14" s="137"/>
      <c r="BA14" s="137"/>
      <c r="BB14" s="137"/>
      <c r="BC14" s="137"/>
      <c r="BD14" s="137"/>
      <c r="BE14" s="137"/>
      <c r="BF14" s="138"/>
      <c r="BG14" s="141">
        <f aca="true" t="shared" si="0" ref="BG14:BG50">AV14</f>
        <v>1</v>
      </c>
      <c r="BH14" s="142"/>
      <c r="BI14" s="142"/>
      <c r="BJ14" s="142"/>
      <c r="BK14" s="142"/>
      <c r="BL14" s="142"/>
      <c r="BM14" s="142"/>
      <c r="BN14" s="142"/>
      <c r="BO14" s="142"/>
      <c r="BP14" s="142"/>
      <c r="BQ14" s="143"/>
      <c r="BR14" s="141">
        <f aca="true" t="shared" si="1" ref="BR14:BR50">BG14</f>
        <v>1</v>
      </c>
      <c r="BS14" s="142"/>
      <c r="BT14" s="142"/>
      <c r="BU14" s="142"/>
      <c r="BV14" s="142"/>
      <c r="BW14" s="142"/>
      <c r="BX14" s="142"/>
      <c r="BY14" s="142"/>
      <c r="BZ14" s="142"/>
      <c r="CA14" s="142"/>
      <c r="CB14" s="143"/>
      <c r="CC14" s="141">
        <f aca="true" t="shared" si="2" ref="CC14:CC50">BR14</f>
        <v>1</v>
      </c>
      <c r="CD14" s="142"/>
      <c r="CE14" s="142"/>
      <c r="CF14" s="142"/>
      <c r="CG14" s="142"/>
      <c r="CH14" s="142"/>
      <c r="CI14" s="142"/>
      <c r="CJ14" s="142"/>
      <c r="CK14" s="142"/>
      <c r="CL14" s="142"/>
      <c r="CM14" s="143"/>
      <c r="CN14" s="141">
        <f aca="true" t="shared" si="3" ref="CN14:CN50">CC14</f>
        <v>1</v>
      </c>
      <c r="CO14" s="142"/>
      <c r="CP14" s="142"/>
      <c r="CQ14" s="142"/>
      <c r="CR14" s="142"/>
      <c r="CS14" s="142"/>
      <c r="CT14" s="142"/>
      <c r="CU14" s="142"/>
      <c r="CV14" s="142"/>
      <c r="CW14" s="142"/>
      <c r="CX14" s="143"/>
    </row>
    <row r="15" spans="1:102" s="3" customFormat="1" ht="13.5" customHeight="1">
      <c r="A15" s="13"/>
      <c r="B15" s="139" t="s">
        <v>112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40"/>
      <c r="AV15" s="136">
        <f>'2.1'!C16</f>
        <v>8</v>
      </c>
      <c r="AW15" s="137"/>
      <c r="AX15" s="137"/>
      <c r="AY15" s="137"/>
      <c r="AZ15" s="137"/>
      <c r="BA15" s="137"/>
      <c r="BB15" s="137"/>
      <c r="BC15" s="137"/>
      <c r="BD15" s="137"/>
      <c r="BE15" s="137"/>
      <c r="BF15" s="138"/>
      <c r="BG15" s="141">
        <f t="shared" si="0"/>
        <v>8</v>
      </c>
      <c r="BH15" s="142"/>
      <c r="BI15" s="142"/>
      <c r="BJ15" s="142"/>
      <c r="BK15" s="142"/>
      <c r="BL15" s="142"/>
      <c r="BM15" s="142"/>
      <c r="BN15" s="142"/>
      <c r="BO15" s="142"/>
      <c r="BP15" s="142"/>
      <c r="BQ15" s="143"/>
      <c r="BR15" s="141">
        <f t="shared" si="1"/>
        <v>8</v>
      </c>
      <c r="BS15" s="142"/>
      <c r="BT15" s="142"/>
      <c r="BU15" s="142"/>
      <c r="BV15" s="142"/>
      <c r="BW15" s="142"/>
      <c r="BX15" s="142"/>
      <c r="BY15" s="142"/>
      <c r="BZ15" s="142"/>
      <c r="CA15" s="142"/>
      <c r="CB15" s="143"/>
      <c r="CC15" s="141">
        <f t="shared" si="2"/>
        <v>8</v>
      </c>
      <c r="CD15" s="142"/>
      <c r="CE15" s="142"/>
      <c r="CF15" s="142"/>
      <c r="CG15" s="142"/>
      <c r="CH15" s="142"/>
      <c r="CI15" s="142"/>
      <c r="CJ15" s="142"/>
      <c r="CK15" s="142"/>
      <c r="CL15" s="142"/>
      <c r="CM15" s="143"/>
      <c r="CN15" s="141">
        <f t="shared" si="3"/>
        <v>8</v>
      </c>
      <c r="CO15" s="142"/>
      <c r="CP15" s="142"/>
      <c r="CQ15" s="142"/>
      <c r="CR15" s="142"/>
      <c r="CS15" s="142"/>
      <c r="CT15" s="142"/>
      <c r="CU15" s="142"/>
      <c r="CV15" s="142"/>
      <c r="CW15" s="142"/>
      <c r="CX15" s="143"/>
    </row>
    <row r="16" spans="1:102" s="3" customFormat="1" ht="13.5" customHeight="1">
      <c r="A16" s="13"/>
      <c r="B16" s="139" t="s">
        <v>113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40"/>
      <c r="AV16" s="136">
        <f>'2.1'!C17</f>
        <v>1</v>
      </c>
      <c r="AW16" s="137"/>
      <c r="AX16" s="137"/>
      <c r="AY16" s="137"/>
      <c r="AZ16" s="137"/>
      <c r="BA16" s="137"/>
      <c r="BB16" s="137"/>
      <c r="BC16" s="137"/>
      <c r="BD16" s="137"/>
      <c r="BE16" s="137"/>
      <c r="BF16" s="138"/>
      <c r="BG16" s="141">
        <f t="shared" si="0"/>
        <v>1</v>
      </c>
      <c r="BH16" s="142"/>
      <c r="BI16" s="142"/>
      <c r="BJ16" s="142"/>
      <c r="BK16" s="142"/>
      <c r="BL16" s="142"/>
      <c r="BM16" s="142"/>
      <c r="BN16" s="142"/>
      <c r="BO16" s="142"/>
      <c r="BP16" s="142"/>
      <c r="BQ16" s="143"/>
      <c r="BR16" s="141">
        <f t="shared" si="1"/>
        <v>1</v>
      </c>
      <c r="BS16" s="142"/>
      <c r="BT16" s="142"/>
      <c r="BU16" s="142"/>
      <c r="BV16" s="142"/>
      <c r="BW16" s="142"/>
      <c r="BX16" s="142"/>
      <c r="BY16" s="142"/>
      <c r="BZ16" s="142"/>
      <c r="CA16" s="142"/>
      <c r="CB16" s="143"/>
      <c r="CC16" s="141">
        <f t="shared" si="2"/>
        <v>1</v>
      </c>
      <c r="CD16" s="142"/>
      <c r="CE16" s="142"/>
      <c r="CF16" s="142"/>
      <c r="CG16" s="142"/>
      <c r="CH16" s="142"/>
      <c r="CI16" s="142"/>
      <c r="CJ16" s="142"/>
      <c r="CK16" s="142"/>
      <c r="CL16" s="142"/>
      <c r="CM16" s="143"/>
      <c r="CN16" s="141">
        <f t="shared" si="3"/>
        <v>1</v>
      </c>
      <c r="CO16" s="142"/>
      <c r="CP16" s="142"/>
      <c r="CQ16" s="142"/>
      <c r="CR16" s="142"/>
      <c r="CS16" s="142"/>
      <c r="CT16" s="142"/>
      <c r="CU16" s="142"/>
      <c r="CV16" s="142"/>
      <c r="CW16" s="142"/>
      <c r="CX16" s="143"/>
    </row>
    <row r="17" spans="1:102" s="3" customFormat="1" ht="13.5" customHeight="1">
      <c r="A17" s="13"/>
      <c r="B17" s="139" t="s">
        <v>114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40"/>
      <c r="AV17" s="136">
        <f>'2.1'!C18</f>
        <v>7</v>
      </c>
      <c r="AW17" s="137"/>
      <c r="AX17" s="137"/>
      <c r="AY17" s="137"/>
      <c r="AZ17" s="137"/>
      <c r="BA17" s="137"/>
      <c r="BB17" s="137"/>
      <c r="BC17" s="137"/>
      <c r="BD17" s="137"/>
      <c r="BE17" s="137"/>
      <c r="BF17" s="138"/>
      <c r="BG17" s="141">
        <f t="shared" si="0"/>
        <v>7</v>
      </c>
      <c r="BH17" s="142"/>
      <c r="BI17" s="142"/>
      <c r="BJ17" s="142"/>
      <c r="BK17" s="142"/>
      <c r="BL17" s="142"/>
      <c r="BM17" s="142"/>
      <c r="BN17" s="142"/>
      <c r="BO17" s="142"/>
      <c r="BP17" s="142"/>
      <c r="BQ17" s="143"/>
      <c r="BR17" s="141">
        <f t="shared" si="1"/>
        <v>7</v>
      </c>
      <c r="BS17" s="142"/>
      <c r="BT17" s="142"/>
      <c r="BU17" s="142"/>
      <c r="BV17" s="142"/>
      <c r="BW17" s="142"/>
      <c r="BX17" s="142"/>
      <c r="BY17" s="142"/>
      <c r="BZ17" s="142"/>
      <c r="CA17" s="142"/>
      <c r="CB17" s="143"/>
      <c r="CC17" s="141">
        <f t="shared" si="2"/>
        <v>7</v>
      </c>
      <c r="CD17" s="142"/>
      <c r="CE17" s="142"/>
      <c r="CF17" s="142"/>
      <c r="CG17" s="142"/>
      <c r="CH17" s="142"/>
      <c r="CI17" s="142"/>
      <c r="CJ17" s="142"/>
      <c r="CK17" s="142"/>
      <c r="CL17" s="142"/>
      <c r="CM17" s="143"/>
      <c r="CN17" s="141">
        <f t="shared" si="3"/>
        <v>7</v>
      </c>
      <c r="CO17" s="142"/>
      <c r="CP17" s="142"/>
      <c r="CQ17" s="142"/>
      <c r="CR17" s="142"/>
      <c r="CS17" s="142"/>
      <c r="CT17" s="142"/>
      <c r="CU17" s="142"/>
      <c r="CV17" s="142"/>
      <c r="CW17" s="142"/>
      <c r="CX17" s="143"/>
    </row>
    <row r="18" spans="1:102" ht="15">
      <c r="A18" s="13"/>
      <c r="B18" s="139" t="s">
        <v>115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40"/>
      <c r="AV18" s="136">
        <f>'2.1'!C19</f>
        <v>18</v>
      </c>
      <c r="AW18" s="137"/>
      <c r="AX18" s="137"/>
      <c r="AY18" s="137"/>
      <c r="AZ18" s="137"/>
      <c r="BA18" s="137"/>
      <c r="BB18" s="137"/>
      <c r="BC18" s="137"/>
      <c r="BD18" s="137"/>
      <c r="BE18" s="137"/>
      <c r="BF18" s="138"/>
      <c r="BG18" s="141">
        <f t="shared" si="0"/>
        <v>18</v>
      </c>
      <c r="BH18" s="142"/>
      <c r="BI18" s="142"/>
      <c r="BJ18" s="142"/>
      <c r="BK18" s="142"/>
      <c r="BL18" s="142"/>
      <c r="BM18" s="142"/>
      <c r="BN18" s="142"/>
      <c r="BO18" s="142"/>
      <c r="BP18" s="142"/>
      <c r="BQ18" s="143"/>
      <c r="BR18" s="141">
        <f t="shared" si="1"/>
        <v>18</v>
      </c>
      <c r="BS18" s="142"/>
      <c r="BT18" s="142"/>
      <c r="BU18" s="142"/>
      <c r="BV18" s="142"/>
      <c r="BW18" s="142"/>
      <c r="BX18" s="142"/>
      <c r="BY18" s="142"/>
      <c r="BZ18" s="142"/>
      <c r="CA18" s="142"/>
      <c r="CB18" s="143"/>
      <c r="CC18" s="141">
        <f t="shared" si="2"/>
        <v>18</v>
      </c>
      <c r="CD18" s="142"/>
      <c r="CE18" s="142"/>
      <c r="CF18" s="142"/>
      <c r="CG18" s="142"/>
      <c r="CH18" s="142"/>
      <c r="CI18" s="142"/>
      <c r="CJ18" s="142"/>
      <c r="CK18" s="142"/>
      <c r="CL18" s="142"/>
      <c r="CM18" s="143"/>
      <c r="CN18" s="141">
        <f t="shared" si="3"/>
        <v>18</v>
      </c>
      <c r="CO18" s="142"/>
      <c r="CP18" s="142"/>
      <c r="CQ18" s="142"/>
      <c r="CR18" s="142"/>
      <c r="CS18" s="142"/>
      <c r="CT18" s="142"/>
      <c r="CU18" s="142"/>
      <c r="CV18" s="142"/>
      <c r="CW18" s="142"/>
      <c r="CX18" s="143"/>
    </row>
    <row r="19" spans="1:102" ht="15">
      <c r="A19" s="13"/>
      <c r="B19" s="139" t="s">
        <v>116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40"/>
      <c r="AV19" s="136">
        <f>'2.1'!C22</f>
        <v>1</v>
      </c>
      <c r="AW19" s="137"/>
      <c r="AX19" s="137"/>
      <c r="AY19" s="137"/>
      <c r="AZ19" s="137"/>
      <c r="BA19" s="137"/>
      <c r="BB19" s="137"/>
      <c r="BC19" s="137"/>
      <c r="BD19" s="137"/>
      <c r="BE19" s="137"/>
      <c r="BF19" s="138"/>
      <c r="BG19" s="141">
        <f t="shared" si="0"/>
        <v>1</v>
      </c>
      <c r="BH19" s="142"/>
      <c r="BI19" s="142"/>
      <c r="BJ19" s="142"/>
      <c r="BK19" s="142"/>
      <c r="BL19" s="142"/>
      <c r="BM19" s="142"/>
      <c r="BN19" s="142"/>
      <c r="BO19" s="142"/>
      <c r="BP19" s="142"/>
      <c r="BQ19" s="143"/>
      <c r="BR19" s="141">
        <f t="shared" si="1"/>
        <v>1</v>
      </c>
      <c r="BS19" s="142"/>
      <c r="BT19" s="142"/>
      <c r="BU19" s="142"/>
      <c r="BV19" s="142"/>
      <c r="BW19" s="142"/>
      <c r="BX19" s="142"/>
      <c r="BY19" s="142"/>
      <c r="BZ19" s="142"/>
      <c r="CA19" s="142"/>
      <c r="CB19" s="143"/>
      <c r="CC19" s="141">
        <f t="shared" si="2"/>
        <v>1</v>
      </c>
      <c r="CD19" s="142"/>
      <c r="CE19" s="142"/>
      <c r="CF19" s="142"/>
      <c r="CG19" s="142"/>
      <c r="CH19" s="142"/>
      <c r="CI19" s="142"/>
      <c r="CJ19" s="142"/>
      <c r="CK19" s="142"/>
      <c r="CL19" s="142"/>
      <c r="CM19" s="143"/>
      <c r="CN19" s="141">
        <f t="shared" si="3"/>
        <v>1</v>
      </c>
      <c r="CO19" s="142"/>
      <c r="CP19" s="142"/>
      <c r="CQ19" s="142"/>
      <c r="CR19" s="142"/>
      <c r="CS19" s="142"/>
      <c r="CT19" s="142"/>
      <c r="CU19" s="142"/>
      <c r="CV19" s="142"/>
      <c r="CW19" s="142"/>
      <c r="CX19" s="143"/>
    </row>
    <row r="20" spans="1:102" ht="15">
      <c r="A20" s="13"/>
      <c r="B20" s="139" t="s">
        <v>117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40"/>
      <c r="AV20" s="136">
        <f>'2.1'!C23</f>
        <v>1</v>
      </c>
      <c r="AW20" s="137"/>
      <c r="AX20" s="137"/>
      <c r="AY20" s="137"/>
      <c r="AZ20" s="137"/>
      <c r="BA20" s="137"/>
      <c r="BB20" s="137"/>
      <c r="BC20" s="137"/>
      <c r="BD20" s="137"/>
      <c r="BE20" s="137"/>
      <c r="BF20" s="138"/>
      <c r="BG20" s="141">
        <f t="shared" si="0"/>
        <v>1</v>
      </c>
      <c r="BH20" s="142"/>
      <c r="BI20" s="142"/>
      <c r="BJ20" s="142"/>
      <c r="BK20" s="142"/>
      <c r="BL20" s="142"/>
      <c r="BM20" s="142"/>
      <c r="BN20" s="142"/>
      <c r="BO20" s="142"/>
      <c r="BP20" s="142"/>
      <c r="BQ20" s="143"/>
      <c r="BR20" s="141">
        <f t="shared" si="1"/>
        <v>1</v>
      </c>
      <c r="BS20" s="142"/>
      <c r="BT20" s="142"/>
      <c r="BU20" s="142"/>
      <c r="BV20" s="142"/>
      <c r="BW20" s="142"/>
      <c r="BX20" s="142"/>
      <c r="BY20" s="142"/>
      <c r="BZ20" s="142"/>
      <c r="CA20" s="142"/>
      <c r="CB20" s="143"/>
      <c r="CC20" s="141">
        <f t="shared" si="2"/>
        <v>1</v>
      </c>
      <c r="CD20" s="142"/>
      <c r="CE20" s="142"/>
      <c r="CF20" s="142"/>
      <c r="CG20" s="142"/>
      <c r="CH20" s="142"/>
      <c r="CI20" s="142"/>
      <c r="CJ20" s="142"/>
      <c r="CK20" s="142"/>
      <c r="CL20" s="142"/>
      <c r="CM20" s="143"/>
      <c r="CN20" s="141">
        <f t="shared" si="3"/>
        <v>1</v>
      </c>
      <c r="CO20" s="142"/>
      <c r="CP20" s="142"/>
      <c r="CQ20" s="142"/>
      <c r="CR20" s="142"/>
      <c r="CS20" s="142"/>
      <c r="CT20" s="142"/>
      <c r="CU20" s="142"/>
      <c r="CV20" s="142"/>
      <c r="CW20" s="142"/>
      <c r="CX20" s="143"/>
    </row>
    <row r="21" spans="1:102" ht="15">
      <c r="A21" s="13"/>
      <c r="B21" s="139" t="s">
        <v>118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40"/>
      <c r="AV21" s="136">
        <f>'2.1'!C24</f>
        <v>0</v>
      </c>
      <c r="AW21" s="137"/>
      <c r="AX21" s="137"/>
      <c r="AY21" s="137"/>
      <c r="AZ21" s="137"/>
      <c r="BA21" s="137"/>
      <c r="BB21" s="137"/>
      <c r="BC21" s="137"/>
      <c r="BD21" s="137"/>
      <c r="BE21" s="137"/>
      <c r="BF21" s="138"/>
      <c r="BG21" s="141">
        <f t="shared" si="0"/>
        <v>0</v>
      </c>
      <c r="BH21" s="142"/>
      <c r="BI21" s="142"/>
      <c r="BJ21" s="142"/>
      <c r="BK21" s="142"/>
      <c r="BL21" s="142"/>
      <c r="BM21" s="142"/>
      <c r="BN21" s="142"/>
      <c r="BO21" s="142"/>
      <c r="BP21" s="142"/>
      <c r="BQ21" s="143"/>
      <c r="BR21" s="141">
        <f t="shared" si="1"/>
        <v>0</v>
      </c>
      <c r="BS21" s="142"/>
      <c r="BT21" s="142"/>
      <c r="BU21" s="142"/>
      <c r="BV21" s="142"/>
      <c r="BW21" s="142"/>
      <c r="BX21" s="142"/>
      <c r="BY21" s="142"/>
      <c r="BZ21" s="142"/>
      <c r="CA21" s="142"/>
      <c r="CB21" s="143"/>
      <c r="CC21" s="141">
        <f t="shared" si="2"/>
        <v>0</v>
      </c>
      <c r="CD21" s="142"/>
      <c r="CE21" s="142"/>
      <c r="CF21" s="142"/>
      <c r="CG21" s="142"/>
      <c r="CH21" s="142"/>
      <c r="CI21" s="142"/>
      <c r="CJ21" s="142"/>
      <c r="CK21" s="142"/>
      <c r="CL21" s="142"/>
      <c r="CM21" s="143"/>
      <c r="CN21" s="141">
        <f t="shared" si="3"/>
        <v>0</v>
      </c>
      <c r="CO21" s="142"/>
      <c r="CP21" s="142"/>
      <c r="CQ21" s="142"/>
      <c r="CR21" s="142"/>
      <c r="CS21" s="142"/>
      <c r="CT21" s="142"/>
      <c r="CU21" s="142"/>
      <c r="CV21" s="142"/>
      <c r="CW21" s="142"/>
      <c r="CX21" s="143"/>
    </row>
    <row r="22" spans="1:102" ht="15">
      <c r="A22" s="13"/>
      <c r="B22" s="139" t="s">
        <v>119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40"/>
      <c r="AV22" s="136">
        <f>'2.1'!C25</f>
        <v>1</v>
      </c>
      <c r="AW22" s="137"/>
      <c r="AX22" s="137"/>
      <c r="AY22" s="137"/>
      <c r="AZ22" s="137"/>
      <c r="BA22" s="137"/>
      <c r="BB22" s="137"/>
      <c r="BC22" s="137"/>
      <c r="BD22" s="137"/>
      <c r="BE22" s="137"/>
      <c r="BF22" s="138"/>
      <c r="BG22" s="141">
        <f t="shared" si="0"/>
        <v>1</v>
      </c>
      <c r="BH22" s="142"/>
      <c r="BI22" s="142"/>
      <c r="BJ22" s="142"/>
      <c r="BK22" s="142"/>
      <c r="BL22" s="142"/>
      <c r="BM22" s="142"/>
      <c r="BN22" s="142"/>
      <c r="BO22" s="142"/>
      <c r="BP22" s="142"/>
      <c r="BQ22" s="143"/>
      <c r="BR22" s="141">
        <f t="shared" si="1"/>
        <v>1</v>
      </c>
      <c r="BS22" s="142"/>
      <c r="BT22" s="142"/>
      <c r="BU22" s="142"/>
      <c r="BV22" s="142"/>
      <c r="BW22" s="142"/>
      <c r="BX22" s="142"/>
      <c r="BY22" s="142"/>
      <c r="BZ22" s="142"/>
      <c r="CA22" s="142"/>
      <c r="CB22" s="143"/>
      <c r="CC22" s="141">
        <f t="shared" si="2"/>
        <v>1</v>
      </c>
      <c r="CD22" s="142"/>
      <c r="CE22" s="142"/>
      <c r="CF22" s="142"/>
      <c r="CG22" s="142"/>
      <c r="CH22" s="142"/>
      <c r="CI22" s="142"/>
      <c r="CJ22" s="142"/>
      <c r="CK22" s="142"/>
      <c r="CL22" s="142"/>
      <c r="CM22" s="143"/>
      <c r="CN22" s="141">
        <f t="shared" si="3"/>
        <v>1</v>
      </c>
      <c r="CO22" s="142"/>
      <c r="CP22" s="142"/>
      <c r="CQ22" s="142"/>
      <c r="CR22" s="142"/>
      <c r="CS22" s="142"/>
      <c r="CT22" s="142"/>
      <c r="CU22" s="142"/>
      <c r="CV22" s="142"/>
      <c r="CW22" s="142"/>
      <c r="CX22" s="143"/>
    </row>
    <row r="23" spans="1:102" ht="15">
      <c r="A23" s="13"/>
      <c r="B23" s="139" t="s">
        <v>120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V23" s="136">
        <f>'2.1'!C26</f>
        <v>1</v>
      </c>
      <c r="AW23" s="137"/>
      <c r="AX23" s="137"/>
      <c r="AY23" s="137"/>
      <c r="AZ23" s="137"/>
      <c r="BA23" s="137"/>
      <c r="BB23" s="137"/>
      <c r="BC23" s="137"/>
      <c r="BD23" s="137"/>
      <c r="BE23" s="137"/>
      <c r="BF23" s="138"/>
      <c r="BG23" s="141">
        <f t="shared" si="0"/>
        <v>1</v>
      </c>
      <c r="BH23" s="142"/>
      <c r="BI23" s="142"/>
      <c r="BJ23" s="142"/>
      <c r="BK23" s="142"/>
      <c r="BL23" s="142"/>
      <c r="BM23" s="142"/>
      <c r="BN23" s="142"/>
      <c r="BO23" s="142"/>
      <c r="BP23" s="142"/>
      <c r="BQ23" s="143"/>
      <c r="BR23" s="141">
        <f t="shared" si="1"/>
        <v>1</v>
      </c>
      <c r="BS23" s="142"/>
      <c r="BT23" s="142"/>
      <c r="BU23" s="142"/>
      <c r="BV23" s="142"/>
      <c r="BW23" s="142"/>
      <c r="BX23" s="142"/>
      <c r="BY23" s="142"/>
      <c r="BZ23" s="142"/>
      <c r="CA23" s="142"/>
      <c r="CB23" s="143"/>
      <c r="CC23" s="141">
        <f t="shared" si="2"/>
        <v>1</v>
      </c>
      <c r="CD23" s="142"/>
      <c r="CE23" s="142"/>
      <c r="CF23" s="142"/>
      <c r="CG23" s="142"/>
      <c r="CH23" s="142"/>
      <c r="CI23" s="142"/>
      <c r="CJ23" s="142"/>
      <c r="CK23" s="142"/>
      <c r="CL23" s="142"/>
      <c r="CM23" s="143"/>
      <c r="CN23" s="141">
        <f t="shared" si="3"/>
        <v>1</v>
      </c>
      <c r="CO23" s="142"/>
      <c r="CP23" s="142"/>
      <c r="CQ23" s="142"/>
      <c r="CR23" s="142"/>
      <c r="CS23" s="142"/>
      <c r="CT23" s="142"/>
      <c r="CU23" s="142"/>
      <c r="CV23" s="142"/>
      <c r="CW23" s="142"/>
      <c r="CX23" s="143"/>
    </row>
    <row r="24" spans="1:102" ht="15">
      <c r="A24" s="13"/>
      <c r="B24" s="139" t="s">
        <v>121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40"/>
      <c r="AV24" s="136">
        <f>'2.1'!C28</f>
        <v>100</v>
      </c>
      <c r="AW24" s="137"/>
      <c r="AX24" s="137"/>
      <c r="AY24" s="137"/>
      <c r="AZ24" s="137"/>
      <c r="BA24" s="137"/>
      <c r="BB24" s="137"/>
      <c r="BC24" s="137"/>
      <c r="BD24" s="137"/>
      <c r="BE24" s="137"/>
      <c r="BF24" s="138"/>
      <c r="BG24" s="141">
        <f t="shared" si="0"/>
        <v>100</v>
      </c>
      <c r="BH24" s="142"/>
      <c r="BI24" s="142"/>
      <c r="BJ24" s="142"/>
      <c r="BK24" s="142"/>
      <c r="BL24" s="142"/>
      <c r="BM24" s="142"/>
      <c r="BN24" s="142"/>
      <c r="BO24" s="142"/>
      <c r="BP24" s="142"/>
      <c r="BQ24" s="143"/>
      <c r="BR24" s="141">
        <f t="shared" si="1"/>
        <v>100</v>
      </c>
      <c r="BS24" s="142"/>
      <c r="BT24" s="142"/>
      <c r="BU24" s="142"/>
      <c r="BV24" s="142"/>
      <c r="BW24" s="142"/>
      <c r="BX24" s="142"/>
      <c r="BY24" s="142"/>
      <c r="BZ24" s="142"/>
      <c r="CA24" s="142"/>
      <c r="CB24" s="143"/>
      <c r="CC24" s="141">
        <f t="shared" si="2"/>
        <v>100</v>
      </c>
      <c r="CD24" s="142"/>
      <c r="CE24" s="142"/>
      <c r="CF24" s="142"/>
      <c r="CG24" s="142"/>
      <c r="CH24" s="142"/>
      <c r="CI24" s="142"/>
      <c r="CJ24" s="142"/>
      <c r="CK24" s="142"/>
      <c r="CL24" s="142"/>
      <c r="CM24" s="143"/>
      <c r="CN24" s="141">
        <f t="shared" si="3"/>
        <v>100</v>
      </c>
      <c r="CO24" s="142"/>
      <c r="CP24" s="142"/>
      <c r="CQ24" s="142"/>
      <c r="CR24" s="142"/>
      <c r="CS24" s="142"/>
      <c r="CT24" s="142"/>
      <c r="CU24" s="142"/>
      <c r="CV24" s="142"/>
      <c r="CW24" s="142"/>
      <c r="CX24" s="143"/>
    </row>
    <row r="25" spans="1:102" ht="15">
      <c r="A25" s="13"/>
      <c r="B25" s="139" t="s">
        <v>122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40"/>
      <c r="AV25" s="136">
        <f>'2.1'!C31</f>
        <v>60</v>
      </c>
      <c r="AW25" s="137"/>
      <c r="AX25" s="137"/>
      <c r="AY25" s="137"/>
      <c r="AZ25" s="137"/>
      <c r="BA25" s="137"/>
      <c r="BB25" s="137"/>
      <c r="BC25" s="137"/>
      <c r="BD25" s="137"/>
      <c r="BE25" s="137"/>
      <c r="BF25" s="138"/>
      <c r="BG25" s="141">
        <f t="shared" si="0"/>
        <v>60</v>
      </c>
      <c r="BH25" s="142"/>
      <c r="BI25" s="142"/>
      <c r="BJ25" s="142"/>
      <c r="BK25" s="142"/>
      <c r="BL25" s="142"/>
      <c r="BM25" s="142"/>
      <c r="BN25" s="142"/>
      <c r="BO25" s="142"/>
      <c r="BP25" s="142"/>
      <c r="BQ25" s="143"/>
      <c r="BR25" s="141">
        <f t="shared" si="1"/>
        <v>60</v>
      </c>
      <c r="BS25" s="142"/>
      <c r="BT25" s="142"/>
      <c r="BU25" s="142"/>
      <c r="BV25" s="142"/>
      <c r="BW25" s="142"/>
      <c r="BX25" s="142"/>
      <c r="BY25" s="142"/>
      <c r="BZ25" s="142"/>
      <c r="CA25" s="142"/>
      <c r="CB25" s="143"/>
      <c r="CC25" s="141">
        <f t="shared" si="2"/>
        <v>60</v>
      </c>
      <c r="CD25" s="142"/>
      <c r="CE25" s="142"/>
      <c r="CF25" s="142"/>
      <c r="CG25" s="142"/>
      <c r="CH25" s="142"/>
      <c r="CI25" s="142"/>
      <c r="CJ25" s="142"/>
      <c r="CK25" s="142"/>
      <c r="CL25" s="142"/>
      <c r="CM25" s="143"/>
      <c r="CN25" s="141">
        <f t="shared" si="3"/>
        <v>60</v>
      </c>
      <c r="CO25" s="142"/>
      <c r="CP25" s="142"/>
      <c r="CQ25" s="142"/>
      <c r="CR25" s="142"/>
      <c r="CS25" s="142"/>
      <c r="CT25" s="142"/>
      <c r="CU25" s="142"/>
      <c r="CV25" s="142"/>
      <c r="CW25" s="142"/>
      <c r="CX25" s="143"/>
    </row>
    <row r="26" spans="1:102" ht="15">
      <c r="A26" s="13"/>
      <c r="B26" s="139" t="s">
        <v>123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40"/>
      <c r="AV26" s="136">
        <f>'2.1'!C32</f>
        <v>0</v>
      </c>
      <c r="AW26" s="137"/>
      <c r="AX26" s="137"/>
      <c r="AY26" s="137"/>
      <c r="AZ26" s="137"/>
      <c r="BA26" s="137"/>
      <c r="BB26" s="137"/>
      <c r="BC26" s="137"/>
      <c r="BD26" s="137"/>
      <c r="BE26" s="137"/>
      <c r="BF26" s="138"/>
      <c r="BG26" s="141">
        <f t="shared" si="0"/>
        <v>0</v>
      </c>
      <c r="BH26" s="142"/>
      <c r="BI26" s="142"/>
      <c r="BJ26" s="142"/>
      <c r="BK26" s="142"/>
      <c r="BL26" s="142"/>
      <c r="BM26" s="142"/>
      <c r="BN26" s="142"/>
      <c r="BO26" s="142"/>
      <c r="BP26" s="142"/>
      <c r="BQ26" s="143"/>
      <c r="BR26" s="141">
        <f t="shared" si="1"/>
        <v>0</v>
      </c>
      <c r="BS26" s="142"/>
      <c r="BT26" s="142"/>
      <c r="BU26" s="142"/>
      <c r="BV26" s="142"/>
      <c r="BW26" s="142"/>
      <c r="BX26" s="142"/>
      <c r="BY26" s="142"/>
      <c r="BZ26" s="142"/>
      <c r="CA26" s="142"/>
      <c r="CB26" s="143"/>
      <c r="CC26" s="141">
        <f t="shared" si="2"/>
        <v>0</v>
      </c>
      <c r="CD26" s="142"/>
      <c r="CE26" s="142"/>
      <c r="CF26" s="142"/>
      <c r="CG26" s="142"/>
      <c r="CH26" s="142"/>
      <c r="CI26" s="142"/>
      <c r="CJ26" s="142"/>
      <c r="CK26" s="142"/>
      <c r="CL26" s="142"/>
      <c r="CM26" s="143"/>
      <c r="CN26" s="141">
        <f t="shared" si="3"/>
        <v>0</v>
      </c>
      <c r="CO26" s="142"/>
      <c r="CP26" s="142"/>
      <c r="CQ26" s="142"/>
      <c r="CR26" s="142"/>
      <c r="CS26" s="142"/>
      <c r="CT26" s="142"/>
      <c r="CU26" s="142"/>
      <c r="CV26" s="142"/>
      <c r="CW26" s="142"/>
      <c r="CX26" s="143"/>
    </row>
    <row r="27" spans="1:102" ht="15">
      <c r="A27" s="13"/>
      <c r="B27" s="139" t="s">
        <v>124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40"/>
      <c r="AV27" s="136">
        <f>'2.2'!F26</f>
        <v>0.425</v>
      </c>
      <c r="AW27" s="137"/>
      <c r="AX27" s="137"/>
      <c r="AY27" s="137"/>
      <c r="AZ27" s="137"/>
      <c r="BA27" s="137"/>
      <c r="BB27" s="137"/>
      <c r="BC27" s="137"/>
      <c r="BD27" s="137"/>
      <c r="BE27" s="137"/>
      <c r="BF27" s="138"/>
      <c r="BG27" s="141">
        <f t="shared" si="0"/>
        <v>0.425</v>
      </c>
      <c r="BH27" s="142"/>
      <c r="BI27" s="142"/>
      <c r="BJ27" s="142"/>
      <c r="BK27" s="142"/>
      <c r="BL27" s="142"/>
      <c r="BM27" s="142"/>
      <c r="BN27" s="142"/>
      <c r="BO27" s="142"/>
      <c r="BP27" s="142"/>
      <c r="BQ27" s="143"/>
      <c r="BR27" s="141">
        <f t="shared" si="1"/>
        <v>0.425</v>
      </c>
      <c r="BS27" s="142"/>
      <c r="BT27" s="142"/>
      <c r="BU27" s="142"/>
      <c r="BV27" s="142"/>
      <c r="BW27" s="142"/>
      <c r="BX27" s="142"/>
      <c r="BY27" s="142"/>
      <c r="BZ27" s="142"/>
      <c r="CA27" s="142"/>
      <c r="CB27" s="143"/>
      <c r="CC27" s="141">
        <f t="shared" si="2"/>
        <v>0.425</v>
      </c>
      <c r="CD27" s="142"/>
      <c r="CE27" s="142"/>
      <c r="CF27" s="142"/>
      <c r="CG27" s="142"/>
      <c r="CH27" s="142"/>
      <c r="CI27" s="142"/>
      <c r="CJ27" s="142"/>
      <c r="CK27" s="142"/>
      <c r="CL27" s="142"/>
      <c r="CM27" s="143"/>
      <c r="CN27" s="141">
        <f t="shared" si="3"/>
        <v>0.425</v>
      </c>
      <c r="CO27" s="142"/>
      <c r="CP27" s="142"/>
      <c r="CQ27" s="142"/>
      <c r="CR27" s="142"/>
      <c r="CS27" s="142"/>
      <c r="CT27" s="142"/>
      <c r="CU27" s="142"/>
      <c r="CV27" s="142"/>
      <c r="CW27" s="142"/>
      <c r="CX27" s="143"/>
    </row>
    <row r="28" spans="1:102" ht="15">
      <c r="A28" s="13"/>
      <c r="B28" s="139" t="s">
        <v>111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40"/>
      <c r="AV28" s="136">
        <f>'2.2'!C13</f>
        <v>0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8"/>
      <c r="BG28" s="141">
        <f t="shared" si="0"/>
        <v>0</v>
      </c>
      <c r="BH28" s="142"/>
      <c r="BI28" s="142"/>
      <c r="BJ28" s="142"/>
      <c r="BK28" s="142"/>
      <c r="BL28" s="142"/>
      <c r="BM28" s="142"/>
      <c r="BN28" s="142"/>
      <c r="BO28" s="142"/>
      <c r="BP28" s="142"/>
      <c r="BQ28" s="143"/>
      <c r="BR28" s="141">
        <f t="shared" si="1"/>
        <v>0</v>
      </c>
      <c r="BS28" s="142"/>
      <c r="BT28" s="142"/>
      <c r="BU28" s="142"/>
      <c r="BV28" s="142"/>
      <c r="BW28" s="142"/>
      <c r="BX28" s="142"/>
      <c r="BY28" s="142"/>
      <c r="BZ28" s="142"/>
      <c r="CA28" s="142"/>
      <c r="CB28" s="143"/>
      <c r="CC28" s="141">
        <f t="shared" si="2"/>
        <v>0</v>
      </c>
      <c r="CD28" s="142"/>
      <c r="CE28" s="142"/>
      <c r="CF28" s="142"/>
      <c r="CG28" s="142"/>
      <c r="CH28" s="142"/>
      <c r="CI28" s="142"/>
      <c r="CJ28" s="142"/>
      <c r="CK28" s="142"/>
      <c r="CL28" s="142"/>
      <c r="CM28" s="143"/>
      <c r="CN28" s="141">
        <f t="shared" si="3"/>
        <v>0</v>
      </c>
      <c r="CO28" s="142"/>
      <c r="CP28" s="142"/>
      <c r="CQ28" s="142"/>
      <c r="CR28" s="142"/>
      <c r="CS28" s="142"/>
      <c r="CT28" s="142"/>
      <c r="CU28" s="142"/>
      <c r="CV28" s="142"/>
      <c r="CW28" s="142"/>
      <c r="CX28" s="143"/>
    </row>
    <row r="29" spans="1:102" ht="15">
      <c r="A29" s="13"/>
      <c r="B29" s="139" t="s">
        <v>112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40"/>
      <c r="AV29" s="136">
        <f>'2.2'!C15</f>
        <v>20</v>
      </c>
      <c r="AW29" s="137"/>
      <c r="AX29" s="137"/>
      <c r="AY29" s="137"/>
      <c r="AZ29" s="137"/>
      <c r="BA29" s="137"/>
      <c r="BB29" s="137"/>
      <c r="BC29" s="137"/>
      <c r="BD29" s="137"/>
      <c r="BE29" s="137"/>
      <c r="BF29" s="138"/>
      <c r="BG29" s="141">
        <f t="shared" si="0"/>
        <v>20</v>
      </c>
      <c r="BH29" s="142"/>
      <c r="BI29" s="142"/>
      <c r="BJ29" s="142"/>
      <c r="BK29" s="142"/>
      <c r="BL29" s="142"/>
      <c r="BM29" s="142"/>
      <c r="BN29" s="142"/>
      <c r="BO29" s="142"/>
      <c r="BP29" s="142"/>
      <c r="BQ29" s="143"/>
      <c r="BR29" s="141">
        <f t="shared" si="1"/>
        <v>20</v>
      </c>
      <c r="BS29" s="142"/>
      <c r="BT29" s="142"/>
      <c r="BU29" s="142"/>
      <c r="BV29" s="142"/>
      <c r="BW29" s="142"/>
      <c r="BX29" s="142"/>
      <c r="BY29" s="142"/>
      <c r="BZ29" s="142"/>
      <c r="CA29" s="142"/>
      <c r="CB29" s="143"/>
      <c r="CC29" s="141">
        <f t="shared" si="2"/>
        <v>20</v>
      </c>
      <c r="CD29" s="142"/>
      <c r="CE29" s="142"/>
      <c r="CF29" s="142"/>
      <c r="CG29" s="142"/>
      <c r="CH29" s="142"/>
      <c r="CI29" s="142"/>
      <c r="CJ29" s="142"/>
      <c r="CK29" s="142"/>
      <c r="CL29" s="142"/>
      <c r="CM29" s="143"/>
      <c r="CN29" s="141">
        <f t="shared" si="3"/>
        <v>20</v>
      </c>
      <c r="CO29" s="142"/>
      <c r="CP29" s="142"/>
      <c r="CQ29" s="142"/>
      <c r="CR29" s="142"/>
      <c r="CS29" s="142"/>
      <c r="CT29" s="142"/>
      <c r="CU29" s="142"/>
      <c r="CV29" s="142"/>
      <c r="CW29" s="142"/>
      <c r="CX29" s="143"/>
    </row>
    <row r="30" spans="1:102" ht="15">
      <c r="A30" s="13"/>
      <c r="B30" s="139" t="s">
        <v>113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40"/>
      <c r="AV30" s="136">
        <f>'2.2'!C16</f>
        <v>30</v>
      </c>
      <c r="AW30" s="137"/>
      <c r="AX30" s="137"/>
      <c r="AY30" s="137"/>
      <c r="AZ30" s="137"/>
      <c r="BA30" s="137"/>
      <c r="BB30" s="137"/>
      <c r="BC30" s="137"/>
      <c r="BD30" s="137"/>
      <c r="BE30" s="137"/>
      <c r="BF30" s="138"/>
      <c r="BG30" s="141">
        <f t="shared" si="0"/>
        <v>30</v>
      </c>
      <c r="BH30" s="142"/>
      <c r="BI30" s="142"/>
      <c r="BJ30" s="142"/>
      <c r="BK30" s="142"/>
      <c r="BL30" s="142"/>
      <c r="BM30" s="142"/>
      <c r="BN30" s="142"/>
      <c r="BO30" s="142"/>
      <c r="BP30" s="142"/>
      <c r="BQ30" s="143"/>
      <c r="BR30" s="141">
        <f t="shared" si="1"/>
        <v>30</v>
      </c>
      <c r="BS30" s="142"/>
      <c r="BT30" s="142"/>
      <c r="BU30" s="142"/>
      <c r="BV30" s="142"/>
      <c r="BW30" s="142"/>
      <c r="BX30" s="142"/>
      <c r="BY30" s="142"/>
      <c r="BZ30" s="142"/>
      <c r="CA30" s="142"/>
      <c r="CB30" s="143"/>
      <c r="CC30" s="141">
        <f t="shared" si="2"/>
        <v>30</v>
      </c>
      <c r="CD30" s="142"/>
      <c r="CE30" s="142"/>
      <c r="CF30" s="142"/>
      <c r="CG30" s="142"/>
      <c r="CH30" s="142"/>
      <c r="CI30" s="142"/>
      <c r="CJ30" s="142"/>
      <c r="CK30" s="142"/>
      <c r="CL30" s="142"/>
      <c r="CM30" s="143"/>
      <c r="CN30" s="141">
        <f t="shared" si="3"/>
        <v>30</v>
      </c>
      <c r="CO30" s="142"/>
      <c r="CP30" s="142"/>
      <c r="CQ30" s="142"/>
      <c r="CR30" s="142"/>
      <c r="CS30" s="142"/>
      <c r="CT30" s="142"/>
      <c r="CU30" s="142"/>
      <c r="CV30" s="142"/>
      <c r="CW30" s="142"/>
      <c r="CX30" s="143"/>
    </row>
    <row r="31" spans="1:102" ht="15">
      <c r="A31" s="13"/>
      <c r="B31" s="139" t="s">
        <v>125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40"/>
      <c r="AV31" s="136">
        <f>'2.2'!C17</f>
        <v>0</v>
      </c>
      <c r="AW31" s="137"/>
      <c r="AX31" s="137"/>
      <c r="AY31" s="137"/>
      <c r="AZ31" s="137"/>
      <c r="BA31" s="137"/>
      <c r="BB31" s="137"/>
      <c r="BC31" s="137"/>
      <c r="BD31" s="137"/>
      <c r="BE31" s="137"/>
      <c r="BF31" s="138"/>
      <c r="BG31" s="141">
        <f t="shared" si="0"/>
        <v>0</v>
      </c>
      <c r="BH31" s="142"/>
      <c r="BI31" s="142"/>
      <c r="BJ31" s="142"/>
      <c r="BK31" s="142"/>
      <c r="BL31" s="142"/>
      <c r="BM31" s="142"/>
      <c r="BN31" s="142"/>
      <c r="BO31" s="142"/>
      <c r="BP31" s="142"/>
      <c r="BQ31" s="143"/>
      <c r="BR31" s="141">
        <f t="shared" si="1"/>
        <v>0</v>
      </c>
      <c r="BS31" s="142"/>
      <c r="BT31" s="142"/>
      <c r="BU31" s="142"/>
      <c r="BV31" s="142"/>
      <c r="BW31" s="142"/>
      <c r="BX31" s="142"/>
      <c r="BY31" s="142"/>
      <c r="BZ31" s="142"/>
      <c r="CA31" s="142"/>
      <c r="CB31" s="143"/>
      <c r="CC31" s="141">
        <f t="shared" si="2"/>
        <v>0</v>
      </c>
      <c r="CD31" s="142"/>
      <c r="CE31" s="142"/>
      <c r="CF31" s="142"/>
      <c r="CG31" s="142"/>
      <c r="CH31" s="142"/>
      <c r="CI31" s="142"/>
      <c r="CJ31" s="142"/>
      <c r="CK31" s="142"/>
      <c r="CL31" s="142"/>
      <c r="CM31" s="143"/>
      <c r="CN31" s="141">
        <f t="shared" si="3"/>
        <v>0</v>
      </c>
      <c r="CO31" s="142"/>
      <c r="CP31" s="142"/>
      <c r="CQ31" s="142"/>
      <c r="CR31" s="142"/>
      <c r="CS31" s="142"/>
      <c r="CT31" s="142"/>
      <c r="CU31" s="142"/>
      <c r="CV31" s="142"/>
      <c r="CW31" s="142"/>
      <c r="CX31" s="143"/>
    </row>
    <row r="32" spans="1:102" ht="15">
      <c r="A32" s="13"/>
      <c r="B32" s="139" t="s">
        <v>116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40"/>
      <c r="AV32" s="136">
        <f>'2.2'!C19</f>
        <v>0</v>
      </c>
      <c r="AW32" s="137"/>
      <c r="AX32" s="137"/>
      <c r="AY32" s="137"/>
      <c r="AZ32" s="137"/>
      <c r="BA32" s="137"/>
      <c r="BB32" s="137"/>
      <c r="BC32" s="137"/>
      <c r="BD32" s="137"/>
      <c r="BE32" s="137"/>
      <c r="BF32" s="138"/>
      <c r="BG32" s="141">
        <f t="shared" si="0"/>
        <v>0</v>
      </c>
      <c r="BH32" s="142"/>
      <c r="BI32" s="142"/>
      <c r="BJ32" s="142"/>
      <c r="BK32" s="142"/>
      <c r="BL32" s="142"/>
      <c r="BM32" s="142"/>
      <c r="BN32" s="142"/>
      <c r="BO32" s="142"/>
      <c r="BP32" s="142"/>
      <c r="BQ32" s="143"/>
      <c r="BR32" s="141">
        <f t="shared" si="1"/>
        <v>0</v>
      </c>
      <c r="BS32" s="142"/>
      <c r="BT32" s="142"/>
      <c r="BU32" s="142"/>
      <c r="BV32" s="142"/>
      <c r="BW32" s="142"/>
      <c r="BX32" s="142"/>
      <c r="BY32" s="142"/>
      <c r="BZ32" s="142"/>
      <c r="CA32" s="142"/>
      <c r="CB32" s="143"/>
      <c r="CC32" s="141">
        <f t="shared" si="2"/>
        <v>0</v>
      </c>
      <c r="CD32" s="142"/>
      <c r="CE32" s="142"/>
      <c r="CF32" s="142"/>
      <c r="CG32" s="142"/>
      <c r="CH32" s="142"/>
      <c r="CI32" s="142"/>
      <c r="CJ32" s="142"/>
      <c r="CK32" s="142"/>
      <c r="CL32" s="142"/>
      <c r="CM32" s="143"/>
      <c r="CN32" s="141">
        <f t="shared" si="3"/>
        <v>0</v>
      </c>
      <c r="CO32" s="142"/>
      <c r="CP32" s="142"/>
      <c r="CQ32" s="142"/>
      <c r="CR32" s="142"/>
      <c r="CS32" s="142"/>
      <c r="CT32" s="142"/>
      <c r="CU32" s="142"/>
      <c r="CV32" s="142"/>
      <c r="CW32" s="142"/>
      <c r="CX32" s="143"/>
    </row>
    <row r="33" spans="1:102" ht="15">
      <c r="A33" s="13"/>
      <c r="B33" s="139" t="s">
        <v>126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40"/>
      <c r="AV33" s="136">
        <f>'2.2'!C22</f>
        <v>1</v>
      </c>
      <c r="AW33" s="137"/>
      <c r="AX33" s="137"/>
      <c r="AY33" s="137"/>
      <c r="AZ33" s="137"/>
      <c r="BA33" s="137"/>
      <c r="BB33" s="137"/>
      <c r="BC33" s="137"/>
      <c r="BD33" s="137"/>
      <c r="BE33" s="137"/>
      <c r="BF33" s="138"/>
      <c r="BG33" s="141">
        <f t="shared" si="0"/>
        <v>1</v>
      </c>
      <c r="BH33" s="142"/>
      <c r="BI33" s="142"/>
      <c r="BJ33" s="142"/>
      <c r="BK33" s="142"/>
      <c r="BL33" s="142"/>
      <c r="BM33" s="142"/>
      <c r="BN33" s="142"/>
      <c r="BO33" s="142"/>
      <c r="BP33" s="142"/>
      <c r="BQ33" s="143"/>
      <c r="BR33" s="141">
        <f t="shared" si="1"/>
        <v>1</v>
      </c>
      <c r="BS33" s="142"/>
      <c r="BT33" s="142"/>
      <c r="BU33" s="142"/>
      <c r="BV33" s="142"/>
      <c r="BW33" s="142"/>
      <c r="BX33" s="142"/>
      <c r="BY33" s="142"/>
      <c r="BZ33" s="142"/>
      <c r="CA33" s="142"/>
      <c r="CB33" s="143"/>
      <c r="CC33" s="141">
        <f t="shared" si="2"/>
        <v>1</v>
      </c>
      <c r="CD33" s="142"/>
      <c r="CE33" s="142"/>
      <c r="CF33" s="142"/>
      <c r="CG33" s="142"/>
      <c r="CH33" s="142"/>
      <c r="CI33" s="142"/>
      <c r="CJ33" s="142"/>
      <c r="CK33" s="142"/>
      <c r="CL33" s="142"/>
      <c r="CM33" s="143"/>
      <c r="CN33" s="141">
        <f t="shared" si="3"/>
        <v>1</v>
      </c>
      <c r="CO33" s="142"/>
      <c r="CP33" s="142"/>
      <c r="CQ33" s="142"/>
      <c r="CR33" s="142"/>
      <c r="CS33" s="142"/>
      <c r="CT33" s="142"/>
      <c r="CU33" s="142"/>
      <c r="CV33" s="142"/>
      <c r="CW33" s="142"/>
      <c r="CX33" s="143"/>
    </row>
    <row r="34" spans="1:102" ht="15">
      <c r="A34" s="13"/>
      <c r="B34" s="139" t="s">
        <v>127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40"/>
      <c r="AV34" s="136">
        <f>'2.2'!C23</f>
        <v>0</v>
      </c>
      <c r="AW34" s="137"/>
      <c r="AX34" s="137"/>
      <c r="AY34" s="137"/>
      <c r="AZ34" s="137"/>
      <c r="BA34" s="137"/>
      <c r="BB34" s="137"/>
      <c r="BC34" s="137"/>
      <c r="BD34" s="137"/>
      <c r="BE34" s="137"/>
      <c r="BF34" s="138"/>
      <c r="BG34" s="141">
        <f t="shared" si="0"/>
        <v>0</v>
      </c>
      <c r="BH34" s="142"/>
      <c r="BI34" s="142"/>
      <c r="BJ34" s="142"/>
      <c r="BK34" s="142"/>
      <c r="BL34" s="142"/>
      <c r="BM34" s="142"/>
      <c r="BN34" s="142"/>
      <c r="BO34" s="142"/>
      <c r="BP34" s="142"/>
      <c r="BQ34" s="143"/>
      <c r="BR34" s="141">
        <f t="shared" si="1"/>
        <v>0</v>
      </c>
      <c r="BS34" s="142"/>
      <c r="BT34" s="142"/>
      <c r="BU34" s="142"/>
      <c r="BV34" s="142"/>
      <c r="BW34" s="142"/>
      <c r="BX34" s="142"/>
      <c r="BY34" s="142"/>
      <c r="BZ34" s="142"/>
      <c r="CA34" s="142"/>
      <c r="CB34" s="143"/>
      <c r="CC34" s="141">
        <f t="shared" si="2"/>
        <v>0</v>
      </c>
      <c r="CD34" s="142"/>
      <c r="CE34" s="142"/>
      <c r="CF34" s="142"/>
      <c r="CG34" s="142"/>
      <c r="CH34" s="142"/>
      <c r="CI34" s="142"/>
      <c r="CJ34" s="142"/>
      <c r="CK34" s="142"/>
      <c r="CL34" s="142"/>
      <c r="CM34" s="143"/>
      <c r="CN34" s="141">
        <f t="shared" si="3"/>
        <v>0</v>
      </c>
      <c r="CO34" s="142"/>
      <c r="CP34" s="142"/>
      <c r="CQ34" s="142"/>
      <c r="CR34" s="142"/>
      <c r="CS34" s="142"/>
      <c r="CT34" s="142"/>
      <c r="CU34" s="142"/>
      <c r="CV34" s="142"/>
      <c r="CW34" s="142"/>
      <c r="CX34" s="143"/>
    </row>
    <row r="35" spans="1:102" ht="15">
      <c r="A35" s="13"/>
      <c r="B35" s="139" t="s">
        <v>128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40"/>
      <c r="AV35" s="136">
        <f>'2.2'!C25</f>
        <v>0</v>
      </c>
      <c r="AW35" s="137"/>
      <c r="AX35" s="137"/>
      <c r="AY35" s="137"/>
      <c r="AZ35" s="137"/>
      <c r="BA35" s="137"/>
      <c r="BB35" s="137"/>
      <c r="BC35" s="137"/>
      <c r="BD35" s="137"/>
      <c r="BE35" s="137"/>
      <c r="BF35" s="138"/>
      <c r="BG35" s="141">
        <f t="shared" si="0"/>
        <v>0</v>
      </c>
      <c r="BH35" s="142"/>
      <c r="BI35" s="142"/>
      <c r="BJ35" s="142"/>
      <c r="BK35" s="142"/>
      <c r="BL35" s="142"/>
      <c r="BM35" s="142"/>
      <c r="BN35" s="142"/>
      <c r="BO35" s="142"/>
      <c r="BP35" s="142"/>
      <c r="BQ35" s="143"/>
      <c r="BR35" s="141">
        <f t="shared" si="1"/>
        <v>0</v>
      </c>
      <c r="BS35" s="142"/>
      <c r="BT35" s="142"/>
      <c r="BU35" s="142"/>
      <c r="BV35" s="142"/>
      <c r="BW35" s="142"/>
      <c r="BX35" s="142"/>
      <c r="BY35" s="142"/>
      <c r="BZ35" s="142"/>
      <c r="CA35" s="142"/>
      <c r="CB35" s="143"/>
      <c r="CC35" s="141">
        <f t="shared" si="2"/>
        <v>0</v>
      </c>
      <c r="CD35" s="142"/>
      <c r="CE35" s="142"/>
      <c r="CF35" s="142"/>
      <c r="CG35" s="142"/>
      <c r="CH35" s="142"/>
      <c r="CI35" s="142"/>
      <c r="CJ35" s="142"/>
      <c r="CK35" s="142"/>
      <c r="CL35" s="142"/>
      <c r="CM35" s="143"/>
      <c r="CN35" s="141">
        <f t="shared" si="3"/>
        <v>0</v>
      </c>
      <c r="CO35" s="142"/>
      <c r="CP35" s="142"/>
      <c r="CQ35" s="142"/>
      <c r="CR35" s="142"/>
      <c r="CS35" s="142"/>
      <c r="CT35" s="142"/>
      <c r="CU35" s="142"/>
      <c r="CV35" s="142"/>
      <c r="CW35" s="142"/>
      <c r="CX35" s="143"/>
    </row>
    <row r="36" spans="1:102" ht="15">
      <c r="A36" s="13"/>
      <c r="B36" s="139" t="s">
        <v>129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40"/>
      <c r="AV36" s="136">
        <f>'2.3'!F33</f>
        <v>2</v>
      </c>
      <c r="AW36" s="137"/>
      <c r="AX36" s="137"/>
      <c r="AY36" s="137"/>
      <c r="AZ36" s="137"/>
      <c r="BA36" s="137"/>
      <c r="BB36" s="137"/>
      <c r="BC36" s="137"/>
      <c r="BD36" s="137"/>
      <c r="BE36" s="137"/>
      <c r="BF36" s="138"/>
      <c r="BG36" s="141">
        <f t="shared" si="0"/>
        <v>2</v>
      </c>
      <c r="BH36" s="142"/>
      <c r="BI36" s="142"/>
      <c r="BJ36" s="142"/>
      <c r="BK36" s="142"/>
      <c r="BL36" s="142"/>
      <c r="BM36" s="142"/>
      <c r="BN36" s="142"/>
      <c r="BO36" s="142"/>
      <c r="BP36" s="142"/>
      <c r="BQ36" s="143"/>
      <c r="BR36" s="141">
        <f t="shared" si="1"/>
        <v>2</v>
      </c>
      <c r="BS36" s="142"/>
      <c r="BT36" s="142"/>
      <c r="BU36" s="142"/>
      <c r="BV36" s="142"/>
      <c r="BW36" s="142"/>
      <c r="BX36" s="142"/>
      <c r="BY36" s="142"/>
      <c r="BZ36" s="142"/>
      <c r="CA36" s="142"/>
      <c r="CB36" s="143"/>
      <c r="CC36" s="141">
        <f t="shared" si="2"/>
        <v>2</v>
      </c>
      <c r="CD36" s="142"/>
      <c r="CE36" s="142"/>
      <c r="CF36" s="142"/>
      <c r="CG36" s="142"/>
      <c r="CH36" s="142"/>
      <c r="CI36" s="142"/>
      <c r="CJ36" s="142"/>
      <c r="CK36" s="142"/>
      <c r="CL36" s="142"/>
      <c r="CM36" s="143"/>
      <c r="CN36" s="141">
        <f t="shared" si="3"/>
        <v>2</v>
      </c>
      <c r="CO36" s="142"/>
      <c r="CP36" s="142"/>
      <c r="CQ36" s="142"/>
      <c r="CR36" s="142"/>
      <c r="CS36" s="142"/>
      <c r="CT36" s="142"/>
      <c r="CU36" s="142"/>
      <c r="CV36" s="142"/>
      <c r="CW36" s="142"/>
      <c r="CX36" s="143"/>
    </row>
    <row r="37" spans="1:102" ht="15">
      <c r="A37" s="13"/>
      <c r="B37" s="139" t="s">
        <v>130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40"/>
      <c r="AV37" s="136">
        <f>'2.3'!C11</f>
        <v>1</v>
      </c>
      <c r="AW37" s="137"/>
      <c r="AX37" s="137"/>
      <c r="AY37" s="137"/>
      <c r="AZ37" s="137"/>
      <c r="BA37" s="137"/>
      <c r="BB37" s="137"/>
      <c r="BC37" s="137"/>
      <c r="BD37" s="137"/>
      <c r="BE37" s="137"/>
      <c r="BF37" s="138"/>
      <c r="BG37" s="141">
        <f t="shared" si="0"/>
        <v>1</v>
      </c>
      <c r="BH37" s="142"/>
      <c r="BI37" s="142"/>
      <c r="BJ37" s="142"/>
      <c r="BK37" s="142"/>
      <c r="BL37" s="142"/>
      <c r="BM37" s="142"/>
      <c r="BN37" s="142"/>
      <c r="BO37" s="142"/>
      <c r="BP37" s="142"/>
      <c r="BQ37" s="143"/>
      <c r="BR37" s="141">
        <f t="shared" si="1"/>
        <v>1</v>
      </c>
      <c r="BS37" s="142"/>
      <c r="BT37" s="142"/>
      <c r="BU37" s="142"/>
      <c r="BV37" s="142"/>
      <c r="BW37" s="142"/>
      <c r="BX37" s="142"/>
      <c r="BY37" s="142"/>
      <c r="BZ37" s="142"/>
      <c r="CA37" s="142"/>
      <c r="CB37" s="143"/>
      <c r="CC37" s="141">
        <f t="shared" si="2"/>
        <v>1</v>
      </c>
      <c r="CD37" s="142"/>
      <c r="CE37" s="142"/>
      <c r="CF37" s="142"/>
      <c r="CG37" s="142"/>
      <c r="CH37" s="142"/>
      <c r="CI37" s="142"/>
      <c r="CJ37" s="142"/>
      <c r="CK37" s="142"/>
      <c r="CL37" s="142"/>
      <c r="CM37" s="143"/>
      <c r="CN37" s="141">
        <f t="shared" si="3"/>
        <v>1</v>
      </c>
      <c r="CO37" s="142"/>
      <c r="CP37" s="142"/>
      <c r="CQ37" s="142"/>
      <c r="CR37" s="142"/>
      <c r="CS37" s="142"/>
      <c r="CT37" s="142"/>
      <c r="CU37" s="142"/>
      <c r="CV37" s="142"/>
      <c r="CW37" s="142"/>
      <c r="CX37" s="143"/>
    </row>
    <row r="38" spans="1:102" ht="15">
      <c r="A38" s="13"/>
      <c r="B38" s="139" t="s">
        <v>116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40"/>
      <c r="AV38" s="136">
        <f>'2.3'!C14</f>
        <v>0</v>
      </c>
      <c r="AW38" s="137"/>
      <c r="AX38" s="137"/>
      <c r="AY38" s="137"/>
      <c r="AZ38" s="137"/>
      <c r="BA38" s="137"/>
      <c r="BB38" s="137"/>
      <c r="BC38" s="137"/>
      <c r="BD38" s="137"/>
      <c r="BE38" s="137"/>
      <c r="BF38" s="138"/>
      <c r="BG38" s="141">
        <f t="shared" si="0"/>
        <v>0</v>
      </c>
      <c r="BH38" s="142"/>
      <c r="BI38" s="142"/>
      <c r="BJ38" s="142"/>
      <c r="BK38" s="142"/>
      <c r="BL38" s="142"/>
      <c r="BM38" s="142"/>
      <c r="BN38" s="142"/>
      <c r="BO38" s="142"/>
      <c r="BP38" s="142"/>
      <c r="BQ38" s="143"/>
      <c r="BR38" s="141">
        <f t="shared" si="1"/>
        <v>0</v>
      </c>
      <c r="BS38" s="142"/>
      <c r="BT38" s="142"/>
      <c r="BU38" s="142"/>
      <c r="BV38" s="142"/>
      <c r="BW38" s="142"/>
      <c r="BX38" s="142"/>
      <c r="BY38" s="142"/>
      <c r="BZ38" s="142"/>
      <c r="CA38" s="142"/>
      <c r="CB38" s="143"/>
      <c r="CC38" s="141">
        <f t="shared" si="2"/>
        <v>0</v>
      </c>
      <c r="CD38" s="142"/>
      <c r="CE38" s="142"/>
      <c r="CF38" s="142"/>
      <c r="CG38" s="142"/>
      <c r="CH38" s="142"/>
      <c r="CI38" s="142"/>
      <c r="CJ38" s="142"/>
      <c r="CK38" s="142"/>
      <c r="CL38" s="142"/>
      <c r="CM38" s="143"/>
      <c r="CN38" s="141">
        <f t="shared" si="3"/>
        <v>0</v>
      </c>
      <c r="CO38" s="142"/>
      <c r="CP38" s="142"/>
      <c r="CQ38" s="142"/>
      <c r="CR38" s="142"/>
      <c r="CS38" s="142"/>
      <c r="CT38" s="142"/>
      <c r="CU38" s="142"/>
      <c r="CV38" s="142"/>
      <c r="CW38" s="142"/>
      <c r="CX38" s="143"/>
    </row>
    <row r="39" spans="1:102" ht="15">
      <c r="A39" s="13"/>
      <c r="B39" s="139" t="s">
        <v>117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40"/>
      <c r="AV39" s="136">
        <f>'2.3'!C15</f>
        <v>0</v>
      </c>
      <c r="AW39" s="137"/>
      <c r="AX39" s="137"/>
      <c r="AY39" s="137"/>
      <c r="AZ39" s="137"/>
      <c r="BA39" s="137"/>
      <c r="BB39" s="137"/>
      <c r="BC39" s="137"/>
      <c r="BD39" s="137"/>
      <c r="BE39" s="137"/>
      <c r="BF39" s="138"/>
      <c r="BG39" s="141">
        <f t="shared" si="0"/>
        <v>0</v>
      </c>
      <c r="BH39" s="142"/>
      <c r="BI39" s="142"/>
      <c r="BJ39" s="142"/>
      <c r="BK39" s="142"/>
      <c r="BL39" s="142"/>
      <c r="BM39" s="142"/>
      <c r="BN39" s="142"/>
      <c r="BO39" s="142"/>
      <c r="BP39" s="142"/>
      <c r="BQ39" s="143"/>
      <c r="BR39" s="141">
        <f t="shared" si="1"/>
        <v>0</v>
      </c>
      <c r="BS39" s="142"/>
      <c r="BT39" s="142"/>
      <c r="BU39" s="142"/>
      <c r="BV39" s="142"/>
      <c r="BW39" s="142"/>
      <c r="BX39" s="142"/>
      <c r="BY39" s="142"/>
      <c r="BZ39" s="142"/>
      <c r="CA39" s="142"/>
      <c r="CB39" s="143"/>
      <c r="CC39" s="141">
        <f t="shared" si="2"/>
        <v>0</v>
      </c>
      <c r="CD39" s="142"/>
      <c r="CE39" s="142"/>
      <c r="CF39" s="142"/>
      <c r="CG39" s="142"/>
      <c r="CH39" s="142"/>
      <c r="CI39" s="142"/>
      <c r="CJ39" s="142"/>
      <c r="CK39" s="142"/>
      <c r="CL39" s="142"/>
      <c r="CM39" s="143"/>
      <c r="CN39" s="141">
        <f t="shared" si="3"/>
        <v>0</v>
      </c>
      <c r="CO39" s="142"/>
      <c r="CP39" s="142"/>
      <c r="CQ39" s="142"/>
      <c r="CR39" s="142"/>
      <c r="CS39" s="142"/>
      <c r="CT39" s="142"/>
      <c r="CU39" s="142"/>
      <c r="CV39" s="142"/>
      <c r="CW39" s="142"/>
      <c r="CX39" s="143"/>
    </row>
    <row r="40" spans="1:102" ht="15">
      <c r="A40" s="13"/>
      <c r="B40" s="139" t="s">
        <v>118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40"/>
      <c r="AV40" s="136">
        <f>'2.3'!C16</f>
        <v>0</v>
      </c>
      <c r="AW40" s="137"/>
      <c r="AX40" s="137"/>
      <c r="AY40" s="137"/>
      <c r="AZ40" s="137"/>
      <c r="BA40" s="137"/>
      <c r="BB40" s="137"/>
      <c r="BC40" s="137"/>
      <c r="BD40" s="137"/>
      <c r="BE40" s="137"/>
      <c r="BF40" s="138"/>
      <c r="BG40" s="141">
        <f t="shared" si="0"/>
        <v>0</v>
      </c>
      <c r="BH40" s="142"/>
      <c r="BI40" s="142"/>
      <c r="BJ40" s="142"/>
      <c r="BK40" s="142"/>
      <c r="BL40" s="142"/>
      <c r="BM40" s="142"/>
      <c r="BN40" s="142"/>
      <c r="BO40" s="142"/>
      <c r="BP40" s="142"/>
      <c r="BQ40" s="143"/>
      <c r="BR40" s="141">
        <f t="shared" si="1"/>
        <v>0</v>
      </c>
      <c r="BS40" s="142"/>
      <c r="BT40" s="142"/>
      <c r="BU40" s="142"/>
      <c r="BV40" s="142"/>
      <c r="BW40" s="142"/>
      <c r="BX40" s="142"/>
      <c r="BY40" s="142"/>
      <c r="BZ40" s="142"/>
      <c r="CA40" s="142"/>
      <c r="CB40" s="143"/>
      <c r="CC40" s="141">
        <f t="shared" si="2"/>
        <v>0</v>
      </c>
      <c r="CD40" s="142"/>
      <c r="CE40" s="142"/>
      <c r="CF40" s="142"/>
      <c r="CG40" s="142"/>
      <c r="CH40" s="142"/>
      <c r="CI40" s="142"/>
      <c r="CJ40" s="142"/>
      <c r="CK40" s="142"/>
      <c r="CL40" s="142"/>
      <c r="CM40" s="143"/>
      <c r="CN40" s="141">
        <f t="shared" si="3"/>
        <v>0</v>
      </c>
      <c r="CO40" s="142"/>
      <c r="CP40" s="142"/>
      <c r="CQ40" s="142"/>
      <c r="CR40" s="142"/>
      <c r="CS40" s="142"/>
      <c r="CT40" s="142"/>
      <c r="CU40" s="142"/>
      <c r="CV40" s="142"/>
      <c r="CW40" s="142"/>
      <c r="CX40" s="143"/>
    </row>
    <row r="41" spans="1:102" ht="15">
      <c r="A41" s="13"/>
      <c r="B41" s="139" t="s">
        <v>131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40"/>
      <c r="AV41" s="136">
        <f>'2.3'!C17</f>
        <v>0</v>
      </c>
      <c r="AW41" s="137"/>
      <c r="AX41" s="137"/>
      <c r="AY41" s="137"/>
      <c r="AZ41" s="137"/>
      <c r="BA41" s="137"/>
      <c r="BB41" s="137"/>
      <c r="BC41" s="137"/>
      <c r="BD41" s="137"/>
      <c r="BE41" s="137"/>
      <c r="BF41" s="138"/>
      <c r="BG41" s="141">
        <f t="shared" si="0"/>
        <v>0</v>
      </c>
      <c r="BH41" s="142"/>
      <c r="BI41" s="142"/>
      <c r="BJ41" s="142"/>
      <c r="BK41" s="142"/>
      <c r="BL41" s="142"/>
      <c r="BM41" s="142"/>
      <c r="BN41" s="142"/>
      <c r="BO41" s="142"/>
      <c r="BP41" s="142"/>
      <c r="BQ41" s="143"/>
      <c r="BR41" s="141">
        <f t="shared" si="1"/>
        <v>0</v>
      </c>
      <c r="BS41" s="142"/>
      <c r="BT41" s="142"/>
      <c r="BU41" s="142"/>
      <c r="BV41" s="142"/>
      <c r="BW41" s="142"/>
      <c r="BX41" s="142"/>
      <c r="BY41" s="142"/>
      <c r="BZ41" s="142"/>
      <c r="CA41" s="142"/>
      <c r="CB41" s="143"/>
      <c r="CC41" s="141">
        <f t="shared" si="2"/>
        <v>0</v>
      </c>
      <c r="CD41" s="142"/>
      <c r="CE41" s="142"/>
      <c r="CF41" s="142"/>
      <c r="CG41" s="142"/>
      <c r="CH41" s="142"/>
      <c r="CI41" s="142"/>
      <c r="CJ41" s="142"/>
      <c r="CK41" s="142"/>
      <c r="CL41" s="142"/>
      <c r="CM41" s="143"/>
      <c r="CN41" s="141">
        <f t="shared" si="3"/>
        <v>0</v>
      </c>
      <c r="CO41" s="142"/>
      <c r="CP41" s="142"/>
      <c r="CQ41" s="142"/>
      <c r="CR41" s="142"/>
      <c r="CS41" s="142"/>
      <c r="CT41" s="142"/>
      <c r="CU41" s="142"/>
      <c r="CV41" s="142"/>
      <c r="CW41" s="142"/>
      <c r="CX41" s="143"/>
    </row>
    <row r="42" spans="1:102" ht="15">
      <c r="A42" s="13"/>
      <c r="B42" s="139" t="s">
        <v>132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40"/>
      <c r="AV42" s="136">
        <f>'2.3'!C18</f>
        <v>0</v>
      </c>
      <c r="AW42" s="137"/>
      <c r="AX42" s="137"/>
      <c r="AY42" s="137"/>
      <c r="AZ42" s="137"/>
      <c r="BA42" s="137"/>
      <c r="BB42" s="137"/>
      <c r="BC42" s="137"/>
      <c r="BD42" s="137"/>
      <c r="BE42" s="137"/>
      <c r="BF42" s="138"/>
      <c r="BG42" s="141">
        <f t="shared" si="0"/>
        <v>0</v>
      </c>
      <c r="BH42" s="142"/>
      <c r="BI42" s="142"/>
      <c r="BJ42" s="142"/>
      <c r="BK42" s="142"/>
      <c r="BL42" s="142"/>
      <c r="BM42" s="142"/>
      <c r="BN42" s="142"/>
      <c r="BO42" s="142"/>
      <c r="BP42" s="142"/>
      <c r="BQ42" s="143"/>
      <c r="BR42" s="141">
        <f t="shared" si="1"/>
        <v>0</v>
      </c>
      <c r="BS42" s="142"/>
      <c r="BT42" s="142"/>
      <c r="BU42" s="142"/>
      <c r="BV42" s="142"/>
      <c r="BW42" s="142"/>
      <c r="BX42" s="142"/>
      <c r="BY42" s="142"/>
      <c r="BZ42" s="142"/>
      <c r="CA42" s="142"/>
      <c r="CB42" s="143"/>
      <c r="CC42" s="141">
        <f t="shared" si="2"/>
        <v>0</v>
      </c>
      <c r="CD42" s="142"/>
      <c r="CE42" s="142"/>
      <c r="CF42" s="142"/>
      <c r="CG42" s="142"/>
      <c r="CH42" s="142"/>
      <c r="CI42" s="142"/>
      <c r="CJ42" s="142"/>
      <c r="CK42" s="142"/>
      <c r="CL42" s="142"/>
      <c r="CM42" s="143"/>
      <c r="CN42" s="141">
        <f t="shared" si="3"/>
        <v>0</v>
      </c>
      <c r="CO42" s="142"/>
      <c r="CP42" s="142"/>
      <c r="CQ42" s="142"/>
      <c r="CR42" s="142"/>
      <c r="CS42" s="142"/>
      <c r="CT42" s="142"/>
      <c r="CU42" s="142"/>
      <c r="CV42" s="142"/>
      <c r="CW42" s="142"/>
      <c r="CX42" s="143"/>
    </row>
    <row r="43" spans="1:102" ht="15">
      <c r="A43" s="13"/>
      <c r="B43" s="139" t="s">
        <v>133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40"/>
      <c r="AV43" s="136">
        <f>'2.3'!C19</f>
        <v>1</v>
      </c>
      <c r="AW43" s="137"/>
      <c r="AX43" s="137"/>
      <c r="AY43" s="137"/>
      <c r="AZ43" s="137"/>
      <c r="BA43" s="137"/>
      <c r="BB43" s="137"/>
      <c r="BC43" s="137"/>
      <c r="BD43" s="137"/>
      <c r="BE43" s="137"/>
      <c r="BF43" s="138"/>
      <c r="BG43" s="141">
        <f t="shared" si="0"/>
        <v>1</v>
      </c>
      <c r="BH43" s="142"/>
      <c r="BI43" s="142"/>
      <c r="BJ43" s="142"/>
      <c r="BK43" s="142"/>
      <c r="BL43" s="142"/>
      <c r="BM43" s="142"/>
      <c r="BN43" s="142"/>
      <c r="BO43" s="142"/>
      <c r="BP43" s="142"/>
      <c r="BQ43" s="143"/>
      <c r="BR43" s="141">
        <f t="shared" si="1"/>
        <v>1</v>
      </c>
      <c r="BS43" s="142"/>
      <c r="BT43" s="142"/>
      <c r="BU43" s="142"/>
      <c r="BV43" s="142"/>
      <c r="BW43" s="142"/>
      <c r="BX43" s="142"/>
      <c r="BY43" s="142"/>
      <c r="BZ43" s="142"/>
      <c r="CA43" s="142"/>
      <c r="CB43" s="143"/>
      <c r="CC43" s="141">
        <f t="shared" si="2"/>
        <v>1</v>
      </c>
      <c r="CD43" s="142"/>
      <c r="CE43" s="142"/>
      <c r="CF43" s="142"/>
      <c r="CG43" s="142"/>
      <c r="CH43" s="142"/>
      <c r="CI43" s="142"/>
      <c r="CJ43" s="142"/>
      <c r="CK43" s="142"/>
      <c r="CL43" s="142"/>
      <c r="CM43" s="143"/>
      <c r="CN43" s="141">
        <f t="shared" si="3"/>
        <v>1</v>
      </c>
      <c r="CO43" s="142"/>
      <c r="CP43" s="142"/>
      <c r="CQ43" s="142"/>
      <c r="CR43" s="142"/>
      <c r="CS43" s="142"/>
      <c r="CT43" s="142"/>
      <c r="CU43" s="142"/>
      <c r="CV43" s="142"/>
      <c r="CW43" s="142"/>
      <c r="CX43" s="143"/>
    </row>
    <row r="44" spans="1:102" ht="15">
      <c r="A44" s="13"/>
      <c r="B44" s="139" t="s">
        <v>126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40"/>
      <c r="AV44" s="136">
        <f>'2.3'!C22</f>
        <v>20</v>
      </c>
      <c r="AW44" s="137"/>
      <c r="AX44" s="137"/>
      <c r="AY44" s="137"/>
      <c r="AZ44" s="137"/>
      <c r="BA44" s="137"/>
      <c r="BB44" s="137"/>
      <c r="BC44" s="137"/>
      <c r="BD44" s="137"/>
      <c r="BE44" s="137"/>
      <c r="BF44" s="138"/>
      <c r="BG44" s="141">
        <f t="shared" si="0"/>
        <v>20</v>
      </c>
      <c r="BH44" s="142"/>
      <c r="BI44" s="142"/>
      <c r="BJ44" s="142"/>
      <c r="BK44" s="142"/>
      <c r="BL44" s="142"/>
      <c r="BM44" s="142"/>
      <c r="BN44" s="142"/>
      <c r="BO44" s="142"/>
      <c r="BP44" s="142"/>
      <c r="BQ44" s="143"/>
      <c r="BR44" s="141">
        <f t="shared" si="1"/>
        <v>20</v>
      </c>
      <c r="BS44" s="142"/>
      <c r="BT44" s="142"/>
      <c r="BU44" s="142"/>
      <c r="BV44" s="142"/>
      <c r="BW44" s="142"/>
      <c r="BX44" s="142"/>
      <c r="BY44" s="142"/>
      <c r="BZ44" s="142"/>
      <c r="CA44" s="142"/>
      <c r="CB44" s="143"/>
      <c r="CC44" s="141">
        <f t="shared" si="2"/>
        <v>20</v>
      </c>
      <c r="CD44" s="142"/>
      <c r="CE44" s="142"/>
      <c r="CF44" s="142"/>
      <c r="CG44" s="142"/>
      <c r="CH44" s="142"/>
      <c r="CI44" s="142"/>
      <c r="CJ44" s="142"/>
      <c r="CK44" s="142"/>
      <c r="CL44" s="142"/>
      <c r="CM44" s="143"/>
      <c r="CN44" s="141">
        <f t="shared" si="3"/>
        <v>20</v>
      </c>
      <c r="CO44" s="142"/>
      <c r="CP44" s="142"/>
      <c r="CQ44" s="142"/>
      <c r="CR44" s="142"/>
      <c r="CS44" s="142"/>
      <c r="CT44" s="142"/>
      <c r="CU44" s="142"/>
      <c r="CV44" s="142"/>
      <c r="CW44" s="142"/>
      <c r="CX44" s="143"/>
    </row>
    <row r="45" spans="1:102" ht="15">
      <c r="A45" s="13"/>
      <c r="B45" s="139" t="s">
        <v>134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40"/>
      <c r="AV45" s="136">
        <f>'2.3'!C24</f>
        <v>0.07</v>
      </c>
      <c r="AW45" s="137">
        <v>0.094</v>
      </c>
      <c r="AX45" s="137">
        <v>0.094</v>
      </c>
      <c r="AY45" s="137">
        <v>0.094</v>
      </c>
      <c r="AZ45" s="137">
        <v>0.094</v>
      </c>
      <c r="BA45" s="137">
        <v>0.094</v>
      </c>
      <c r="BB45" s="137">
        <v>0.094</v>
      </c>
      <c r="BC45" s="137">
        <v>0.094</v>
      </c>
      <c r="BD45" s="137">
        <v>0.094</v>
      </c>
      <c r="BE45" s="137">
        <v>0.094</v>
      </c>
      <c r="BF45" s="138">
        <v>0.094</v>
      </c>
      <c r="BG45" s="141">
        <f t="shared" si="0"/>
        <v>0.07</v>
      </c>
      <c r="BH45" s="142"/>
      <c r="BI45" s="142"/>
      <c r="BJ45" s="142"/>
      <c r="BK45" s="142"/>
      <c r="BL45" s="142"/>
      <c r="BM45" s="142"/>
      <c r="BN45" s="142"/>
      <c r="BO45" s="142"/>
      <c r="BP45" s="142"/>
      <c r="BQ45" s="143"/>
      <c r="BR45" s="141">
        <f t="shared" si="1"/>
        <v>0.07</v>
      </c>
      <c r="BS45" s="142"/>
      <c r="BT45" s="142"/>
      <c r="BU45" s="142"/>
      <c r="BV45" s="142"/>
      <c r="BW45" s="142"/>
      <c r="BX45" s="142"/>
      <c r="BY45" s="142"/>
      <c r="BZ45" s="142"/>
      <c r="CA45" s="142"/>
      <c r="CB45" s="143"/>
      <c r="CC45" s="141">
        <f t="shared" si="2"/>
        <v>0.07</v>
      </c>
      <c r="CD45" s="142"/>
      <c r="CE45" s="142"/>
      <c r="CF45" s="142"/>
      <c r="CG45" s="142"/>
      <c r="CH45" s="142"/>
      <c r="CI45" s="142"/>
      <c r="CJ45" s="142"/>
      <c r="CK45" s="142"/>
      <c r="CL45" s="142"/>
      <c r="CM45" s="143"/>
      <c r="CN45" s="141">
        <f t="shared" si="3"/>
        <v>0.07</v>
      </c>
      <c r="CO45" s="142"/>
      <c r="CP45" s="142"/>
      <c r="CQ45" s="142"/>
      <c r="CR45" s="142"/>
      <c r="CS45" s="142"/>
      <c r="CT45" s="142"/>
      <c r="CU45" s="142"/>
      <c r="CV45" s="142"/>
      <c r="CW45" s="142"/>
      <c r="CX45" s="143"/>
    </row>
    <row r="46" spans="1:102" ht="15">
      <c r="A46" s="13"/>
      <c r="B46" s="139" t="s">
        <v>135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40"/>
      <c r="AV46" s="136">
        <f>'2.3'!C25</f>
        <v>0.35</v>
      </c>
      <c r="AW46" s="137">
        <v>0.094</v>
      </c>
      <c r="AX46" s="137">
        <v>0.094</v>
      </c>
      <c r="AY46" s="137">
        <v>0.094</v>
      </c>
      <c r="AZ46" s="137">
        <v>0.094</v>
      </c>
      <c r="BA46" s="137">
        <v>0.094</v>
      </c>
      <c r="BB46" s="137">
        <v>0.094</v>
      </c>
      <c r="BC46" s="137">
        <v>0.094</v>
      </c>
      <c r="BD46" s="137">
        <v>0.094</v>
      </c>
      <c r="BE46" s="137">
        <v>0.094</v>
      </c>
      <c r="BF46" s="138">
        <v>0.094</v>
      </c>
      <c r="BG46" s="141">
        <f t="shared" si="0"/>
        <v>0.35</v>
      </c>
      <c r="BH46" s="142"/>
      <c r="BI46" s="142"/>
      <c r="BJ46" s="142"/>
      <c r="BK46" s="142"/>
      <c r="BL46" s="142"/>
      <c r="BM46" s="142"/>
      <c r="BN46" s="142"/>
      <c r="BO46" s="142"/>
      <c r="BP46" s="142"/>
      <c r="BQ46" s="143"/>
      <c r="BR46" s="141">
        <f t="shared" si="1"/>
        <v>0.35</v>
      </c>
      <c r="BS46" s="142"/>
      <c r="BT46" s="142"/>
      <c r="BU46" s="142"/>
      <c r="BV46" s="142"/>
      <c r="BW46" s="142"/>
      <c r="BX46" s="142"/>
      <c r="BY46" s="142"/>
      <c r="BZ46" s="142"/>
      <c r="CA46" s="142"/>
      <c r="CB46" s="143"/>
      <c r="CC46" s="141">
        <f t="shared" si="2"/>
        <v>0.35</v>
      </c>
      <c r="CD46" s="142"/>
      <c r="CE46" s="142"/>
      <c r="CF46" s="142"/>
      <c r="CG46" s="142"/>
      <c r="CH46" s="142"/>
      <c r="CI46" s="142"/>
      <c r="CJ46" s="142"/>
      <c r="CK46" s="142"/>
      <c r="CL46" s="142"/>
      <c r="CM46" s="143"/>
      <c r="CN46" s="141">
        <f t="shared" si="3"/>
        <v>0.35</v>
      </c>
      <c r="CO46" s="142"/>
      <c r="CP46" s="142"/>
      <c r="CQ46" s="142"/>
      <c r="CR46" s="142"/>
      <c r="CS46" s="142"/>
      <c r="CT46" s="142"/>
      <c r="CU46" s="142"/>
      <c r="CV46" s="142"/>
      <c r="CW46" s="142"/>
      <c r="CX46" s="143"/>
    </row>
    <row r="47" spans="1:102" ht="15">
      <c r="A47" s="13"/>
      <c r="B47" s="139" t="s">
        <v>136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40"/>
      <c r="AV47" s="136">
        <f>'2.3'!C26</f>
        <v>0</v>
      </c>
      <c r="AW47" s="137">
        <v>0.094</v>
      </c>
      <c r="AX47" s="137">
        <v>0.094</v>
      </c>
      <c r="AY47" s="137">
        <v>0.094</v>
      </c>
      <c r="AZ47" s="137">
        <v>0.094</v>
      </c>
      <c r="BA47" s="137">
        <v>0.094</v>
      </c>
      <c r="BB47" s="137">
        <v>0.094</v>
      </c>
      <c r="BC47" s="137">
        <v>0.094</v>
      </c>
      <c r="BD47" s="137">
        <v>0.094</v>
      </c>
      <c r="BE47" s="137">
        <v>0.094</v>
      </c>
      <c r="BF47" s="138">
        <v>0.094</v>
      </c>
      <c r="BG47" s="141">
        <f t="shared" si="0"/>
        <v>0</v>
      </c>
      <c r="BH47" s="142"/>
      <c r="BI47" s="142"/>
      <c r="BJ47" s="142"/>
      <c r="BK47" s="142"/>
      <c r="BL47" s="142"/>
      <c r="BM47" s="142"/>
      <c r="BN47" s="142"/>
      <c r="BO47" s="142"/>
      <c r="BP47" s="142"/>
      <c r="BQ47" s="143"/>
      <c r="BR47" s="141">
        <f t="shared" si="1"/>
        <v>0</v>
      </c>
      <c r="BS47" s="142"/>
      <c r="BT47" s="142"/>
      <c r="BU47" s="142"/>
      <c r="BV47" s="142"/>
      <c r="BW47" s="142"/>
      <c r="BX47" s="142"/>
      <c r="BY47" s="142"/>
      <c r="BZ47" s="142"/>
      <c r="CA47" s="142"/>
      <c r="CB47" s="143"/>
      <c r="CC47" s="141">
        <f t="shared" si="2"/>
        <v>0</v>
      </c>
      <c r="CD47" s="142"/>
      <c r="CE47" s="142"/>
      <c r="CF47" s="142"/>
      <c r="CG47" s="142"/>
      <c r="CH47" s="142"/>
      <c r="CI47" s="142"/>
      <c r="CJ47" s="142"/>
      <c r="CK47" s="142"/>
      <c r="CL47" s="142"/>
      <c r="CM47" s="143"/>
      <c r="CN47" s="141">
        <f t="shared" si="3"/>
        <v>0</v>
      </c>
      <c r="CO47" s="142"/>
      <c r="CP47" s="142"/>
      <c r="CQ47" s="142"/>
      <c r="CR47" s="142"/>
      <c r="CS47" s="142"/>
      <c r="CT47" s="142"/>
      <c r="CU47" s="142"/>
      <c r="CV47" s="142"/>
      <c r="CW47" s="142"/>
      <c r="CX47" s="143"/>
    </row>
    <row r="48" spans="1:102" ht="15">
      <c r="A48" s="13"/>
      <c r="B48" s="139" t="s">
        <v>128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40"/>
      <c r="AV48" s="136">
        <f>'2.3'!C28</f>
        <v>0</v>
      </c>
      <c r="AW48" s="137"/>
      <c r="AX48" s="137"/>
      <c r="AY48" s="137"/>
      <c r="AZ48" s="137"/>
      <c r="BA48" s="137"/>
      <c r="BB48" s="137"/>
      <c r="BC48" s="137"/>
      <c r="BD48" s="137"/>
      <c r="BE48" s="137"/>
      <c r="BF48" s="138"/>
      <c r="BG48" s="141">
        <f t="shared" si="0"/>
        <v>0</v>
      </c>
      <c r="BH48" s="142"/>
      <c r="BI48" s="142"/>
      <c r="BJ48" s="142"/>
      <c r="BK48" s="142"/>
      <c r="BL48" s="142"/>
      <c r="BM48" s="142"/>
      <c r="BN48" s="142"/>
      <c r="BO48" s="142"/>
      <c r="BP48" s="142"/>
      <c r="BQ48" s="143"/>
      <c r="BR48" s="141">
        <f t="shared" si="1"/>
        <v>0</v>
      </c>
      <c r="BS48" s="142"/>
      <c r="BT48" s="142"/>
      <c r="BU48" s="142"/>
      <c r="BV48" s="142"/>
      <c r="BW48" s="142"/>
      <c r="BX48" s="142"/>
      <c r="BY48" s="142"/>
      <c r="BZ48" s="142"/>
      <c r="CA48" s="142"/>
      <c r="CB48" s="143"/>
      <c r="CC48" s="141">
        <f t="shared" si="2"/>
        <v>0</v>
      </c>
      <c r="CD48" s="142"/>
      <c r="CE48" s="142"/>
      <c r="CF48" s="142"/>
      <c r="CG48" s="142"/>
      <c r="CH48" s="142"/>
      <c r="CI48" s="142"/>
      <c r="CJ48" s="142"/>
      <c r="CK48" s="142"/>
      <c r="CL48" s="142"/>
      <c r="CM48" s="143"/>
      <c r="CN48" s="141">
        <f t="shared" si="3"/>
        <v>0</v>
      </c>
      <c r="CO48" s="142"/>
      <c r="CP48" s="142"/>
      <c r="CQ48" s="142"/>
      <c r="CR48" s="142"/>
      <c r="CS48" s="142"/>
      <c r="CT48" s="142"/>
      <c r="CU48" s="142"/>
      <c r="CV48" s="142"/>
      <c r="CW48" s="142"/>
      <c r="CX48" s="143"/>
    </row>
    <row r="49" spans="1:102" ht="15">
      <c r="A49" s="13"/>
      <c r="B49" s="139" t="s">
        <v>121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40"/>
      <c r="AV49" s="136">
        <f>'2.3'!C31</f>
        <v>0</v>
      </c>
      <c r="AW49" s="137"/>
      <c r="AX49" s="137"/>
      <c r="AY49" s="137"/>
      <c r="AZ49" s="137"/>
      <c r="BA49" s="137"/>
      <c r="BB49" s="137"/>
      <c r="BC49" s="137"/>
      <c r="BD49" s="137"/>
      <c r="BE49" s="137"/>
      <c r="BF49" s="138"/>
      <c r="BG49" s="141">
        <f t="shared" si="0"/>
        <v>0</v>
      </c>
      <c r="BH49" s="142"/>
      <c r="BI49" s="142"/>
      <c r="BJ49" s="142"/>
      <c r="BK49" s="142"/>
      <c r="BL49" s="142"/>
      <c r="BM49" s="142"/>
      <c r="BN49" s="142"/>
      <c r="BO49" s="142"/>
      <c r="BP49" s="142"/>
      <c r="BQ49" s="143"/>
      <c r="BR49" s="141">
        <f t="shared" si="1"/>
        <v>0</v>
      </c>
      <c r="BS49" s="142"/>
      <c r="BT49" s="142"/>
      <c r="BU49" s="142"/>
      <c r="BV49" s="142"/>
      <c r="BW49" s="142"/>
      <c r="BX49" s="142"/>
      <c r="BY49" s="142"/>
      <c r="BZ49" s="142"/>
      <c r="CA49" s="142"/>
      <c r="CB49" s="143"/>
      <c r="CC49" s="141">
        <f t="shared" si="2"/>
        <v>0</v>
      </c>
      <c r="CD49" s="142"/>
      <c r="CE49" s="142"/>
      <c r="CF49" s="142"/>
      <c r="CG49" s="142"/>
      <c r="CH49" s="142"/>
      <c r="CI49" s="142"/>
      <c r="CJ49" s="142"/>
      <c r="CK49" s="142"/>
      <c r="CL49" s="142"/>
      <c r="CM49" s="143"/>
      <c r="CN49" s="141">
        <f t="shared" si="3"/>
        <v>0</v>
      </c>
      <c r="CO49" s="142"/>
      <c r="CP49" s="142"/>
      <c r="CQ49" s="142"/>
      <c r="CR49" s="142"/>
      <c r="CS49" s="142"/>
      <c r="CT49" s="142"/>
      <c r="CU49" s="142"/>
      <c r="CV49" s="142"/>
      <c r="CW49" s="142"/>
      <c r="CX49" s="143"/>
    </row>
    <row r="50" spans="1:102" ht="15">
      <c r="A50" s="13"/>
      <c r="B50" s="139" t="s">
        <v>137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40"/>
      <c r="AV50" s="136">
        <f>'2.3'!C32</f>
        <v>0</v>
      </c>
      <c r="AW50" s="137"/>
      <c r="AX50" s="137"/>
      <c r="AY50" s="137"/>
      <c r="AZ50" s="137"/>
      <c r="BA50" s="137"/>
      <c r="BB50" s="137"/>
      <c r="BC50" s="137"/>
      <c r="BD50" s="137"/>
      <c r="BE50" s="137"/>
      <c r="BF50" s="138"/>
      <c r="BG50" s="141">
        <f t="shared" si="0"/>
        <v>0</v>
      </c>
      <c r="BH50" s="142"/>
      <c r="BI50" s="142"/>
      <c r="BJ50" s="142"/>
      <c r="BK50" s="142"/>
      <c r="BL50" s="142"/>
      <c r="BM50" s="142"/>
      <c r="BN50" s="142"/>
      <c r="BO50" s="142"/>
      <c r="BP50" s="142"/>
      <c r="BQ50" s="143"/>
      <c r="BR50" s="141">
        <f t="shared" si="1"/>
        <v>0</v>
      </c>
      <c r="BS50" s="142"/>
      <c r="BT50" s="142"/>
      <c r="BU50" s="142"/>
      <c r="BV50" s="142"/>
      <c r="BW50" s="142"/>
      <c r="BX50" s="142"/>
      <c r="BY50" s="142"/>
      <c r="BZ50" s="142"/>
      <c r="CA50" s="142"/>
      <c r="CB50" s="143"/>
      <c r="CC50" s="141">
        <f t="shared" si="2"/>
        <v>0</v>
      </c>
      <c r="CD50" s="142"/>
      <c r="CE50" s="142"/>
      <c r="CF50" s="142"/>
      <c r="CG50" s="142"/>
      <c r="CH50" s="142"/>
      <c r="CI50" s="142"/>
      <c r="CJ50" s="142"/>
      <c r="CK50" s="142"/>
      <c r="CL50" s="142"/>
      <c r="CM50" s="143"/>
      <c r="CN50" s="141">
        <f t="shared" si="3"/>
        <v>0</v>
      </c>
      <c r="CO50" s="142"/>
      <c r="CP50" s="142"/>
      <c r="CQ50" s="142"/>
      <c r="CR50" s="142"/>
      <c r="CS50" s="142"/>
      <c r="CT50" s="142"/>
      <c r="CU50" s="142"/>
      <c r="CV50" s="142"/>
      <c r="CW50" s="142"/>
      <c r="CX50" s="143"/>
    </row>
    <row r="51" spans="1:102" ht="63.75" customHeight="1">
      <c r="A51" s="13"/>
      <c r="B51" s="135" t="s">
        <v>138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4"/>
      <c r="AV51" s="136">
        <f>0.1*AV13+0.7*AV27+0.2*AV36</f>
        <v>0.8975</v>
      </c>
      <c r="AW51" s="137"/>
      <c r="AX51" s="137"/>
      <c r="AY51" s="137"/>
      <c r="AZ51" s="137"/>
      <c r="BA51" s="137"/>
      <c r="BB51" s="137"/>
      <c r="BC51" s="137"/>
      <c r="BD51" s="137"/>
      <c r="BE51" s="137"/>
      <c r="BF51" s="138"/>
      <c r="BG51" s="136">
        <f>0.1*BG13+0.7*BG27+0.2*BG36</f>
        <v>0.8975</v>
      </c>
      <c r="BH51" s="137"/>
      <c r="BI51" s="137"/>
      <c r="BJ51" s="137"/>
      <c r="BK51" s="137"/>
      <c r="BL51" s="137"/>
      <c r="BM51" s="137"/>
      <c r="BN51" s="137"/>
      <c r="BO51" s="137"/>
      <c r="BP51" s="137"/>
      <c r="BQ51" s="138"/>
      <c r="BR51" s="136">
        <f>0.1*BR13+0.7*BR27+0.2*BR36</f>
        <v>0.8975</v>
      </c>
      <c r="BS51" s="137"/>
      <c r="BT51" s="137"/>
      <c r="BU51" s="137"/>
      <c r="BV51" s="137"/>
      <c r="BW51" s="137"/>
      <c r="BX51" s="137"/>
      <c r="BY51" s="137"/>
      <c r="BZ51" s="137"/>
      <c r="CA51" s="137"/>
      <c r="CB51" s="138"/>
      <c r="CC51" s="136">
        <f>0.1*CC13+0.7*CC27+0.2*CC36</f>
        <v>0.8975</v>
      </c>
      <c r="CD51" s="137"/>
      <c r="CE51" s="137"/>
      <c r="CF51" s="137"/>
      <c r="CG51" s="137"/>
      <c r="CH51" s="137"/>
      <c r="CI51" s="137"/>
      <c r="CJ51" s="137"/>
      <c r="CK51" s="137"/>
      <c r="CL51" s="137"/>
      <c r="CM51" s="138"/>
      <c r="CN51" s="136">
        <f>0.1*CN13+0.7*CN27+0.2*CN36</f>
        <v>0.8975</v>
      </c>
      <c r="CO51" s="137"/>
      <c r="CP51" s="137"/>
      <c r="CQ51" s="137"/>
      <c r="CR51" s="137"/>
      <c r="CS51" s="137"/>
      <c r="CT51" s="137"/>
      <c r="CU51" s="137"/>
      <c r="CV51" s="137"/>
      <c r="CW51" s="137"/>
      <c r="CX51" s="138"/>
    </row>
    <row r="52" spans="1:102" ht="1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5.75">
      <c r="A53" s="106" t="s">
        <v>26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 t="s">
        <v>245</v>
      </c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</row>
    <row r="54" spans="1:102" ht="15">
      <c r="A54" s="105" t="s">
        <v>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 t="s">
        <v>2</v>
      </c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 t="s">
        <v>3</v>
      </c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</row>
    <row r="55" spans="1:27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102" ht="42.75" customHeight="1">
      <c r="A57" s="133" t="s">
        <v>139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</row>
    <row r="58" spans="1:102" ht="29.25" customHeight="1">
      <c r="A58" s="133" t="s">
        <v>140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</row>
  </sheetData>
  <sheetProtection/>
  <mergeCells count="253">
    <mergeCell ref="A6:CX6"/>
    <mergeCell ref="I8:CP8"/>
    <mergeCell ref="I9:CP9"/>
    <mergeCell ref="A11:AU11"/>
    <mergeCell ref="AV11:CX11"/>
    <mergeCell ref="A12:AU12"/>
    <mergeCell ref="AV12:BF12"/>
    <mergeCell ref="BG12:BQ12"/>
    <mergeCell ref="BR12:CB12"/>
    <mergeCell ref="CC12:CM12"/>
    <mergeCell ref="CN12:CX12"/>
    <mergeCell ref="B13:AU13"/>
    <mergeCell ref="AV13:BF13"/>
    <mergeCell ref="BG13:BQ13"/>
    <mergeCell ref="BR13:CB13"/>
    <mergeCell ref="CC13:CM13"/>
    <mergeCell ref="CN13:CX13"/>
    <mergeCell ref="B14:AU14"/>
    <mergeCell ref="AV14:BF14"/>
    <mergeCell ref="BG14:BQ14"/>
    <mergeCell ref="BR14:CB14"/>
    <mergeCell ref="CC14:CM14"/>
    <mergeCell ref="CN14:CX14"/>
    <mergeCell ref="B15:AU15"/>
    <mergeCell ref="AV15:BF15"/>
    <mergeCell ref="BG15:BQ15"/>
    <mergeCell ref="BR15:CB15"/>
    <mergeCell ref="CC15:CM15"/>
    <mergeCell ref="CN15:CX15"/>
    <mergeCell ref="B16:AU16"/>
    <mergeCell ref="AV16:BF16"/>
    <mergeCell ref="BG16:BQ16"/>
    <mergeCell ref="BR16:CB16"/>
    <mergeCell ref="CC16:CM16"/>
    <mergeCell ref="CN16:CX16"/>
    <mergeCell ref="B17:AU17"/>
    <mergeCell ref="AV17:BF17"/>
    <mergeCell ref="BG17:BQ17"/>
    <mergeCell ref="BR17:CB17"/>
    <mergeCell ref="CC17:CM17"/>
    <mergeCell ref="CN17:CX17"/>
    <mergeCell ref="B18:AU18"/>
    <mergeCell ref="AV18:BF18"/>
    <mergeCell ref="BG18:BQ18"/>
    <mergeCell ref="BR18:CB18"/>
    <mergeCell ref="CC18:CM18"/>
    <mergeCell ref="CN18:CX18"/>
    <mergeCell ref="B19:AU19"/>
    <mergeCell ref="AV19:BF19"/>
    <mergeCell ref="BG19:BQ19"/>
    <mergeCell ref="BR19:CB19"/>
    <mergeCell ref="CC19:CM19"/>
    <mergeCell ref="CN19:CX19"/>
    <mergeCell ref="B20:AU20"/>
    <mergeCell ref="AV20:BF20"/>
    <mergeCell ref="BG20:BQ20"/>
    <mergeCell ref="BR20:CB20"/>
    <mergeCell ref="CC20:CM20"/>
    <mergeCell ref="CN20:CX20"/>
    <mergeCell ref="B21:AU21"/>
    <mergeCell ref="AV21:BF21"/>
    <mergeCell ref="BG21:BQ21"/>
    <mergeCell ref="BR21:CB21"/>
    <mergeCell ref="CC21:CM21"/>
    <mergeCell ref="CN21:CX21"/>
    <mergeCell ref="B22:AU22"/>
    <mergeCell ref="AV22:BF22"/>
    <mergeCell ref="BG22:BQ22"/>
    <mergeCell ref="BR22:CB22"/>
    <mergeCell ref="CC22:CM22"/>
    <mergeCell ref="CN22:CX22"/>
    <mergeCell ref="B23:AU23"/>
    <mergeCell ref="AV23:BF23"/>
    <mergeCell ref="BG23:BQ23"/>
    <mergeCell ref="BR23:CB23"/>
    <mergeCell ref="CC23:CM23"/>
    <mergeCell ref="CN23:CX23"/>
    <mergeCell ref="B24:AU24"/>
    <mergeCell ref="AV24:BF24"/>
    <mergeCell ref="BG24:BQ24"/>
    <mergeCell ref="BR24:CB24"/>
    <mergeCell ref="CC24:CM24"/>
    <mergeCell ref="CN24:CX24"/>
    <mergeCell ref="B25:AU25"/>
    <mergeCell ref="AV25:BF25"/>
    <mergeCell ref="BG25:BQ25"/>
    <mergeCell ref="BR25:CB25"/>
    <mergeCell ref="CC25:CM25"/>
    <mergeCell ref="CN25:CX25"/>
    <mergeCell ref="B26:AU26"/>
    <mergeCell ref="AV26:BF26"/>
    <mergeCell ref="BG26:BQ26"/>
    <mergeCell ref="BR26:CB26"/>
    <mergeCell ref="CC26:CM26"/>
    <mergeCell ref="CN26:CX26"/>
    <mergeCell ref="B27:AU27"/>
    <mergeCell ref="AV27:BF27"/>
    <mergeCell ref="BG27:BQ27"/>
    <mergeCell ref="BR27:CB27"/>
    <mergeCell ref="CC27:CM27"/>
    <mergeCell ref="CN27:CX27"/>
    <mergeCell ref="B28:AU28"/>
    <mergeCell ref="AV28:BF28"/>
    <mergeCell ref="BG28:BQ28"/>
    <mergeCell ref="BR28:CB28"/>
    <mergeCell ref="CC28:CM28"/>
    <mergeCell ref="CN28:CX28"/>
    <mergeCell ref="B29:AU29"/>
    <mergeCell ref="AV29:BF29"/>
    <mergeCell ref="BG29:BQ29"/>
    <mergeCell ref="BR29:CB29"/>
    <mergeCell ref="CC29:CM29"/>
    <mergeCell ref="CN29:CX29"/>
    <mergeCell ref="B30:AU30"/>
    <mergeCell ref="AV30:BF30"/>
    <mergeCell ref="BG30:BQ30"/>
    <mergeCell ref="BR30:CB30"/>
    <mergeCell ref="CC30:CM30"/>
    <mergeCell ref="CN30:CX30"/>
    <mergeCell ref="B31:AU31"/>
    <mergeCell ref="AV31:BF31"/>
    <mergeCell ref="BG31:BQ31"/>
    <mergeCell ref="BR31:CB31"/>
    <mergeCell ref="CC31:CM31"/>
    <mergeCell ref="CN31:CX31"/>
    <mergeCell ref="B32:AU32"/>
    <mergeCell ref="AV32:BF32"/>
    <mergeCell ref="BG32:BQ32"/>
    <mergeCell ref="BR32:CB32"/>
    <mergeCell ref="CC32:CM32"/>
    <mergeCell ref="CN32:CX32"/>
    <mergeCell ref="B33:AU33"/>
    <mergeCell ref="AV33:BF33"/>
    <mergeCell ref="BG33:BQ33"/>
    <mergeCell ref="BR33:CB33"/>
    <mergeCell ref="CC33:CM33"/>
    <mergeCell ref="CN33:CX33"/>
    <mergeCell ref="B34:AU34"/>
    <mergeCell ref="AV34:BF34"/>
    <mergeCell ref="BG34:BQ34"/>
    <mergeCell ref="BR34:CB34"/>
    <mergeCell ref="CC34:CM34"/>
    <mergeCell ref="CN34:CX34"/>
    <mergeCell ref="B35:AU35"/>
    <mergeCell ref="AV35:BF35"/>
    <mergeCell ref="BG35:BQ35"/>
    <mergeCell ref="BR35:CB35"/>
    <mergeCell ref="CC35:CM35"/>
    <mergeCell ref="CN35:CX35"/>
    <mergeCell ref="B36:AU36"/>
    <mergeCell ref="AV36:BF36"/>
    <mergeCell ref="BG36:BQ36"/>
    <mergeCell ref="BR36:CB36"/>
    <mergeCell ref="CC36:CM36"/>
    <mergeCell ref="CN36:CX36"/>
    <mergeCell ref="B37:AU37"/>
    <mergeCell ref="AV37:BF37"/>
    <mergeCell ref="BG37:BQ37"/>
    <mergeCell ref="BR37:CB37"/>
    <mergeCell ref="CC37:CM37"/>
    <mergeCell ref="CN37:CX37"/>
    <mergeCell ref="B38:AU38"/>
    <mergeCell ref="AV38:BF38"/>
    <mergeCell ref="BG38:BQ38"/>
    <mergeCell ref="BR38:CB38"/>
    <mergeCell ref="CC38:CM38"/>
    <mergeCell ref="CN38:CX38"/>
    <mergeCell ref="B39:AU39"/>
    <mergeCell ref="AV39:BF39"/>
    <mergeCell ref="BG39:BQ39"/>
    <mergeCell ref="BR39:CB39"/>
    <mergeCell ref="CC39:CM39"/>
    <mergeCell ref="CN39:CX39"/>
    <mergeCell ref="B40:AU40"/>
    <mergeCell ref="AV40:BF40"/>
    <mergeCell ref="BG40:BQ40"/>
    <mergeCell ref="BR40:CB40"/>
    <mergeCell ref="CC40:CM40"/>
    <mergeCell ref="CN40:CX40"/>
    <mergeCell ref="B41:AU41"/>
    <mergeCell ref="AV41:BF41"/>
    <mergeCell ref="BG41:BQ41"/>
    <mergeCell ref="BR41:CB41"/>
    <mergeCell ref="CC41:CM41"/>
    <mergeCell ref="CN41:CX41"/>
    <mergeCell ref="B42:AU42"/>
    <mergeCell ref="AV42:BF42"/>
    <mergeCell ref="BG42:BQ42"/>
    <mergeCell ref="BR42:CB42"/>
    <mergeCell ref="CC42:CM42"/>
    <mergeCell ref="CN42:CX42"/>
    <mergeCell ref="B43:AU43"/>
    <mergeCell ref="AV43:BF43"/>
    <mergeCell ref="BG43:BQ43"/>
    <mergeCell ref="BR43:CB43"/>
    <mergeCell ref="CC43:CM43"/>
    <mergeCell ref="CN43:CX43"/>
    <mergeCell ref="B44:AU44"/>
    <mergeCell ref="AV44:BF44"/>
    <mergeCell ref="BG44:BQ44"/>
    <mergeCell ref="BR44:CB44"/>
    <mergeCell ref="CC44:CM44"/>
    <mergeCell ref="CN44:CX44"/>
    <mergeCell ref="B45:AU45"/>
    <mergeCell ref="AV45:BF45"/>
    <mergeCell ref="BG45:BQ45"/>
    <mergeCell ref="BR45:CB45"/>
    <mergeCell ref="CC45:CM45"/>
    <mergeCell ref="CN45:CX45"/>
    <mergeCell ref="B46:AU46"/>
    <mergeCell ref="AV46:BF46"/>
    <mergeCell ref="BG46:BQ46"/>
    <mergeCell ref="BR46:CB46"/>
    <mergeCell ref="CC46:CM46"/>
    <mergeCell ref="CN46:CX46"/>
    <mergeCell ref="B47:AU47"/>
    <mergeCell ref="AV47:BF47"/>
    <mergeCell ref="BG47:BQ47"/>
    <mergeCell ref="BR47:CB47"/>
    <mergeCell ref="CC47:CM47"/>
    <mergeCell ref="CN47:CX47"/>
    <mergeCell ref="B48:AU48"/>
    <mergeCell ref="AV48:BF48"/>
    <mergeCell ref="BG48:BQ48"/>
    <mergeCell ref="BR48:CB48"/>
    <mergeCell ref="CC48:CM48"/>
    <mergeCell ref="CN48:CX48"/>
    <mergeCell ref="B49:AU49"/>
    <mergeCell ref="AV49:BF49"/>
    <mergeCell ref="BG49:BQ49"/>
    <mergeCell ref="BR49:CB49"/>
    <mergeCell ref="CC49:CM49"/>
    <mergeCell ref="CN49:CX49"/>
    <mergeCell ref="B50:AU50"/>
    <mergeCell ref="AV50:BF50"/>
    <mergeCell ref="BG50:BQ50"/>
    <mergeCell ref="BR50:CB50"/>
    <mergeCell ref="CC50:CM50"/>
    <mergeCell ref="CN50:CX50"/>
    <mergeCell ref="B51:AT51"/>
    <mergeCell ref="AV51:BF51"/>
    <mergeCell ref="BG51:BQ51"/>
    <mergeCell ref="BR51:CB51"/>
    <mergeCell ref="CC51:CM51"/>
    <mergeCell ref="CN51:CX51"/>
    <mergeCell ref="A57:CX57"/>
    <mergeCell ref="A58:CX58"/>
    <mergeCell ref="A53:AK53"/>
    <mergeCell ref="AL53:BV53"/>
    <mergeCell ref="BW53:CX53"/>
    <mergeCell ref="A54:AK54"/>
    <mergeCell ref="AL54:BV54"/>
    <mergeCell ref="BW54:CX5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3:CX17"/>
  <sheetViews>
    <sheetView view="pageBreakPreview" zoomScaleSheetLayoutView="100" zoomScalePageLayoutView="0" workbookViewId="0" topLeftCell="A3">
      <selection activeCell="A17" sqref="A17:C17"/>
    </sheetView>
  </sheetViews>
  <sheetFormatPr defaultColWidth="0.875" defaultRowHeight="12.75"/>
  <cols>
    <col min="1" max="1" width="68.75390625" style="4" customWidth="1"/>
    <col min="2" max="2" width="19.375" style="4" customWidth="1"/>
    <col min="3" max="16384" width="0.875" style="4" customWidth="1"/>
  </cols>
  <sheetData>
    <row r="1" s="1" customFormat="1" ht="15.75"/>
    <row r="2" s="1" customFormat="1" ht="15.75"/>
    <row r="3" spans="1:2" s="1" customFormat="1" ht="35.25" customHeight="1">
      <c r="A3" s="110" t="s">
        <v>141</v>
      </c>
      <c r="B3" s="110"/>
    </row>
    <row r="4" spans="1:2" s="1" customFormat="1" ht="17.25" customHeight="1">
      <c r="A4" s="150" t="s">
        <v>258</v>
      </c>
      <c r="B4" s="150"/>
    </row>
    <row r="5" s="1" customFormat="1" ht="15.75"/>
    <row r="6" spans="1:2" s="1" customFormat="1" ht="15.75" customHeight="1">
      <c r="A6" s="106" t="s">
        <v>238</v>
      </c>
      <c r="B6" s="106"/>
    </row>
    <row r="7" spans="1:2" ht="21" customHeight="1">
      <c r="A7" s="105"/>
      <c r="B7" s="105"/>
    </row>
    <row r="8" spans="1:2" s="5" customFormat="1" ht="15">
      <c r="A8" s="4"/>
      <c r="B8" s="4"/>
    </row>
    <row r="9" spans="1:2" ht="15">
      <c r="A9" s="38" t="s">
        <v>28</v>
      </c>
      <c r="B9" s="38" t="s">
        <v>142</v>
      </c>
    </row>
    <row r="10" spans="1:2" s="5" customFormat="1" ht="16.5" customHeight="1">
      <c r="A10" s="38">
        <v>1</v>
      </c>
      <c r="B10" s="38">
        <v>2</v>
      </c>
    </row>
    <row r="11" spans="1:2" s="5" customFormat="1" ht="81" customHeight="1">
      <c r="A11" s="73" t="s">
        <v>143</v>
      </c>
      <c r="B11" s="57">
        <v>3</v>
      </c>
    </row>
    <row r="12" spans="1:2" s="5" customFormat="1" ht="95.25" customHeight="1">
      <c r="A12" s="73" t="s">
        <v>144</v>
      </c>
      <c r="B12" s="57">
        <v>0</v>
      </c>
    </row>
    <row r="13" spans="1:2" ht="33" customHeight="1">
      <c r="A13" s="73" t="s">
        <v>145</v>
      </c>
      <c r="B13" s="88">
        <f>B11/(B11-0)</f>
        <v>1</v>
      </c>
    </row>
    <row r="15" spans="1:102" ht="15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</row>
    <row r="16" spans="1:102" ht="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</row>
    <row r="17" spans="1:3" ht="15.75">
      <c r="A17" s="106" t="s">
        <v>246</v>
      </c>
      <c r="B17" s="106"/>
      <c r="C17" s="106"/>
    </row>
  </sheetData>
  <sheetProtection/>
  <mergeCells count="11">
    <mergeCell ref="BW15:CX15"/>
    <mergeCell ref="A16:AK16"/>
    <mergeCell ref="AL16:BV16"/>
    <mergeCell ref="BW16:CX16"/>
    <mergeCell ref="A17:C17"/>
    <mergeCell ref="A3:B3"/>
    <mergeCell ref="A4:B4"/>
    <mergeCell ref="A6:B6"/>
    <mergeCell ref="A7:B7"/>
    <mergeCell ref="A15:AK15"/>
    <mergeCell ref="AL15:BV1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Сапугольцева Юлия</cp:lastModifiedBy>
  <cp:lastPrinted>2017-03-27T07:21:20Z</cp:lastPrinted>
  <dcterms:created xsi:type="dcterms:W3CDTF">2011-01-11T10:25:48Z</dcterms:created>
  <dcterms:modified xsi:type="dcterms:W3CDTF">2017-03-27T07:23:32Z</dcterms:modified>
  <cp:category/>
  <cp:version/>
  <cp:contentType/>
  <cp:contentStatus/>
</cp:coreProperties>
</file>